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_8\Documents\работа\ГосТех\Сайт\"/>
    </mc:Choice>
  </mc:AlternateContent>
  <xr:revisionPtr revIDLastSave="0" documentId="13_ncr:1_{018D464E-ADF5-4E0D-A418-C40BF2D1387F}" xr6:coauthVersionLast="47" xr6:coauthVersionMax="47" xr10:uidLastSave="{00000000-0000-0000-0000-000000000000}"/>
  <bookViews>
    <workbookView xWindow="-98" yWindow="-98" windowWidth="21795" windowHeight="12975" tabRatio="500" activeTab="1" xr2:uid="{00000000-000D-0000-FFFF-FFFF00000000}"/>
  </bookViews>
  <sheets>
    <sheet name="Технологическая зрелость" sheetId="1" r:id="rId1"/>
    <sheet name="Значимость" sheetId="2" r:id="rId2"/>
    <sheet name="Потребность в ресурсах" sheetId="3" r:id="rId3"/>
    <sheet name="Тех. зрелость итог " sheetId="4" r:id="rId4"/>
  </sheets>
  <definedNames>
    <definedName name="_xlnm.Print_Area" localSheetId="3">'Тех. зрелость итог '!$A$1:$P$17</definedName>
    <definedName name="_xlnm.Print_Area" localSheetId="0">'Технологическая зрелость'!$A$1:$M$57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4" l="1"/>
  <c r="A8" i="4"/>
  <c r="A7" i="4"/>
  <c r="A6" i="4"/>
  <c r="A5" i="4"/>
  <c r="A4" i="4"/>
  <c r="A3" i="4"/>
  <c r="A2" i="4"/>
  <c r="B1" i="4"/>
  <c r="A1" i="4"/>
  <c r="G4" i="2"/>
  <c r="G3" i="2"/>
  <c r="G2" i="2"/>
  <c r="G6" i="2" s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M38" i="1"/>
  <c r="L38" i="1" s="1"/>
  <c r="B8" i="4" s="1"/>
  <c r="L37" i="1"/>
  <c r="L36" i="1"/>
  <c r="L35" i="1"/>
  <c r="L34" i="1"/>
  <c r="L33" i="1"/>
  <c r="L32" i="1"/>
  <c r="M31" i="1"/>
  <c r="L31" i="1" s="1"/>
  <c r="B7" i="4" s="1"/>
  <c r="L30" i="1"/>
  <c r="L29" i="1"/>
  <c r="M28" i="1"/>
  <c r="L28" i="1" s="1"/>
  <c r="B6" i="4" s="1"/>
  <c r="L27" i="1"/>
  <c r="M26" i="1"/>
  <c r="L26" i="1" s="1"/>
  <c r="B5" i="4" s="1"/>
  <c r="L25" i="1"/>
  <c r="L24" i="1"/>
  <c r="L23" i="1"/>
  <c r="M22" i="1"/>
  <c r="L22" i="1" s="1"/>
  <c r="B4" i="4" s="1"/>
  <c r="L21" i="1"/>
  <c r="L20" i="1"/>
  <c r="L19" i="1"/>
  <c r="M18" i="1"/>
  <c r="L18" i="1" s="1"/>
  <c r="B3" i="4" s="1"/>
  <c r="L17" i="1"/>
  <c r="L16" i="1"/>
  <c r="L15" i="1"/>
  <c r="L14" i="1"/>
  <c r="M13" i="1"/>
  <c r="L13" i="1" s="1"/>
  <c r="L12" i="1"/>
  <c r="L11" i="1"/>
  <c r="L10" i="1"/>
  <c r="L9" i="1"/>
  <c r="L8" i="1"/>
  <c r="L7" i="1"/>
  <c r="L6" i="1"/>
  <c r="L5" i="1"/>
  <c r="M4" i="1"/>
  <c r="L4" i="1" l="1"/>
  <c r="L55" i="1" s="1"/>
  <c r="B10" i="4" s="1"/>
  <c r="B2" i="4" l="1"/>
</calcChain>
</file>

<file path=xl/sharedStrings.xml><?xml version="1.0" encoding="utf-8"?>
<sst xmlns="http://schemas.openxmlformats.org/spreadsheetml/2006/main" count="297" uniqueCount="290">
  <si>
    <t>Критерий</t>
  </si>
  <si>
    <t>Критический риск</t>
  </si>
  <si>
    <t>Средний уровень риска</t>
  </si>
  <si>
    <t>Низкий уровень риска</t>
  </si>
  <si>
    <t>оценка 1: «Критический риск»</t>
  </si>
  <si>
    <t>оценка 2: «Средний уровень риска»</t>
  </si>
  <si>
    <t>оценка 3: «Отсутствие риска»</t>
  </si>
  <si>
    <t>Применимость критерия (да/нет)</t>
  </si>
  <si>
    <t>Подтверждающий документ</t>
  </si>
  <si>
    <t>Комментарий</t>
  </si>
  <si>
    <t>Оценка</t>
  </si>
  <si>
    <t>Количество применимых критериев</t>
  </si>
  <si>
    <t xml:space="preserve">НАИМЕНОВАНИЕ_ОРГАНА_ИСПОЛНИТЕЛЬНОЙ_ВЛАСТИ </t>
  </si>
  <si>
    <t>"Наименование государственной информационной системы"</t>
  </si>
  <si>
    <t>3.2. Объем, принимаемых мер по защите информации, содержащейся в ГИС</t>
  </si>
  <si>
    <t>3.2.1</t>
  </si>
  <si>
    <t>Наличие действующего аттестата соответствия ГИС требованиям по защите информации (неприменимо для создаваемых ГИС)</t>
  </si>
  <si>
    <t>имеются предпосылки для приостановления действия аттестата ГИС или аттестат отсутствует, не внесены соответствующие изменения в Аттестат соответствия более 2-х лет и не проводились мероприятия по оценки необходимости изменения</t>
  </si>
  <si>
    <t>ГИС аттестована. В процессе развития ГИС оценка необходимости проведения дополнительных аттестационных испытаний (повторная аттестация) не осуществлялась менее 2-х лет</t>
  </si>
  <si>
    <t>ГИС аттестована, дополнительные аттестационные испытания (повторная аттестация) не требуются.</t>
  </si>
  <si>
    <t>3.2.2</t>
  </si>
  <si>
    <t xml:space="preserve">Наличие действующего аттестата соответствия ЦОД требованиям по защите информации (неприменимо для создаваемых ГИС); </t>
  </si>
  <si>
    <t>имеются предпосылки для приостановления действия аттестата ЦОД или аттестат отсутствует</t>
  </si>
  <si>
    <t>ГИС развёрнута в аттестованном ЦОД без геораспределения</t>
  </si>
  <si>
    <t>ГИС развёрнута в аттестованных геораспределённых ЦОД-ах</t>
  </si>
  <si>
    <t>3.2.3</t>
  </si>
  <si>
    <t>Использование производственного конвейера с автоматизированной проверкой уязвимостей ПО</t>
  </si>
  <si>
    <t>производственный конвейер разработки ПО отсутствует или не используется</t>
  </si>
  <si>
    <t>производственный конвейер разработки ПО используется, но процесс проверки кода на отсутствие уязвимостей не встроен в производственный конвейер</t>
  </si>
  <si>
    <t>используется производственный конвейер разработки и непрерывного внедрения новой функциональности ПО с автоматизированной проверкой исходного кода на наличие уязвимостей</t>
  </si>
  <si>
    <t>3.2.4</t>
  </si>
  <si>
    <t xml:space="preserve">Использование методических подходов к разработке безопасного ПО </t>
  </si>
  <si>
    <t>разработка ПО ГИС выполняется без учёта требований и стандартов разработки безопасного ПО</t>
  </si>
  <si>
    <t>заявляется, что разработка ПО ГИС выполняется с учётом требований и стандартов разработки безопасного ПО, но выполнение этих требований и стандартов не контролируется</t>
  </si>
  <si>
    <t>при разработке всех компонентов и подсистем ГИС используются стандарты и подходы разработки безопасного ПО в соответствии с ГОСТ-Р 56939, ГОСТ-Р 58412 и их использование контролируется</t>
  </si>
  <si>
    <t>3.2.5</t>
  </si>
  <si>
    <t>Сертификация ПО, реализующего функции безопасности (в соответствии с требованиями ФСБ России, ФСТЭК России)</t>
  </si>
  <si>
    <t>для обеспечения ИБ полностью или частично применяются несертифицированные СЗИ</t>
  </si>
  <si>
    <t>НЕПРИМЕНИМО</t>
  </si>
  <si>
    <t>используются только сертифицированные ФСТЭК России и ФСБ России СЗИ и СКЗИ</t>
  </si>
  <si>
    <t>3.2.6</t>
  </si>
  <si>
    <t>Мониторинг информационной безопасности</t>
  </si>
  <si>
    <t>мониторинг информационной безопасности в ГИС не осуществляется</t>
  </si>
  <si>
    <t>мониторинг информационной безопасности в ГИС выполняется не в полном соответствии с требованиями ГОСТ Р 59547-2021</t>
  </si>
  <si>
    <t>мониторинг информационной безопасности в ГИС выполняется в полном соответствии с рекомендациями национального стандарта   ГОСТ Р 59547-2021</t>
  </si>
  <si>
    <t>3.2.7</t>
  </si>
  <si>
    <t>Осуществление мероприятий по обнаружению, предупреждению и ликвидации последствий компьютерных атак и реагированию на компьютерные инциденты, включая взаимодействие с НКЦКИ</t>
  </si>
  <si>
    <t>взаимодействие с НКЦКИ (аккредитованным центром ГосСОПКА, привлеченным оператором ГИС к осуществлению мероприятий по обнаружению, предупреждению и ликвидации последствий компьютерных атак и реагированию на компьютерные инциденты и в зону ответственности которого включена ГИС) отсутствует</t>
  </si>
  <si>
    <t>заключен регламент взаимодействия НКЦКИ (аккредитованного центра ГосСОПКА, привлеченного оператором ГИС к осуществлению мероприятий по обнаружению, предупреждению и ликвидации последствий компьютерных атак и реагированию на компьютерные инциденты и в зону ответственности которого включена ГИС) и владельца ГИС. Непрерывное применение программных (программноаппаратных) средств обнаружения, предупреждения и ликвидации последствий компьютерных атак и реагирования на компьютерные инциденты не обеспечено</t>
  </si>
  <si>
    <t>заключен регламент взаимодействия НКЦКИ (аккредитованного центра ГосСОПКА, привлеченного оператором ГИС к осуществлению мероприятий по обнаружению, предупреждению и ликвидации последствий компьютерных атак и реагированию на компьютерные инциденты и в зону ответственности которого включена ГИС) и владельца ГИС. Непрерывно применяются программные (программноаппаратные) средства обнаружения, предупреждения и ликвидации последствий компьютерных атак и реагирования на компьютерные инциденты.</t>
  </si>
  <si>
    <t>3.2.8</t>
  </si>
  <si>
    <t xml:space="preserve">Использование средств защиты информации российского происхождения </t>
  </si>
  <si>
    <t xml:space="preserve">в ГИС используются средства защиты информации, странами происхождения которых являются иностранные государства, совершающие в отношении Российской Федерации, российских юридических лиц и физических лиц недружественные действия, либо производителями которых являются организации, находящиеся под юрисдикцией таких иностранных государств, прямо или косвенно подконтрольные им либо аффилированные с ними. </t>
  </si>
  <si>
    <t>в ГИС используются сертифицированные в соответствии с российским законодательством средства защиты информации российского производства, в том числе программного обеспечение в сфере информационной безопасности, сведения о котором включены в реестр отечественного ПО</t>
  </si>
  <si>
    <t xml:space="preserve">3.2.9 </t>
  </si>
  <si>
    <t>Зрелость организационного обеспечения защиты информации ГИС</t>
  </si>
  <si>
    <t>3.2.9.1</t>
  </si>
  <si>
    <t>Реализация публичной программы выявления уязвимостей в программных сервисах ГИС с привлечением независимых экспертов</t>
  </si>
  <si>
    <t>в ГИС не реализована публичная программа выявления уязвимостей в программных сервисах информационных систем и информационных ресурсах с привлечением независимых экспертов</t>
  </si>
  <si>
    <t>в ГИС реализована публичная программа выявления уязвимостей в программных сервисах информационных систем и информационных ресурсах с привлечением независимых экспертов для поиска и верификации уязвимостей на постоянной основе за вознаграждение</t>
  </si>
  <si>
    <t>3.2.9.2</t>
  </si>
  <si>
    <t xml:space="preserve">Проведение мероприятий по недопущению и отслеживанию недопустимых событий и негативных последствий </t>
  </si>
  <si>
    <t>перечень недопустимых событий и негативных последствий не сформирован</t>
  </si>
  <si>
    <t>перечень недопустимых событий и негативных последствий для организации сформирован и проведена оценка возможности возникновения и реализации недопустимых событий, мероприятия по недопущению и отслеживанию недопустимых событий и негативных последствий выполняются не на регулярной основе</t>
  </si>
  <si>
    <t>на регулярной основе реализуются мероприятия по недопущению и отслеживанию недопустимых событий и негативных последствий</t>
  </si>
  <si>
    <t>3.2.9.3</t>
  </si>
  <si>
    <t xml:space="preserve">Проведение мероприятий по оценке класса защищенности ГИС </t>
  </si>
  <si>
    <t>мероприятия по периодической оценке уровня защищенности не проводятся</t>
  </si>
  <si>
    <t>мероприятия по периодической оценке уровня защищенности проводятся один раз в год и реже</t>
  </si>
  <si>
    <t>мероприятия по периодической оценке уровня защищенности проводятся не реже одного раза в полгода</t>
  </si>
  <si>
    <t>3.2.9.4</t>
  </si>
  <si>
    <t xml:space="preserve">Проведение практической отработки действий сотрудников структурного подразделения, обеспечивающего информационную безопасность ГИС, по реагированию на компьютерные инциденты, атаки и вторжения </t>
  </si>
  <si>
    <t>мероприятия по практической отработке действий сотрудников структурного подразделения, обеспечивающего информационную безопасность Системы по реагированию на компьютерные инциденты, атаки и вторжения, проводятся реже, чем раз в 6 месяцев, или охватывают менее 50% сотрудников структурного подразделения, обеспечивающего информационную безопасность</t>
  </si>
  <si>
    <t>мероприятия по практической отработке действий сотрудников структурного подразделения, обеспечивающего информационную безопасность Системы по реагированию на компьютерные инциденты, атаки и вторжения, проводятся не реже, чем раз в 6 месяцев, и охватывают не менее 50% сотрудников структурного подразделения, обеспечивающего информационную безопасность</t>
  </si>
  <si>
    <t>мероприятия по практической отработке действий сотрудников структурного подразделения, обеспечивающего информационную безопасность Системы по реагированию на компьютерные инциденты, атаки и вторжения проводятся не реже, чем раз в 3 месяца, и охватывают не менее 80% сотрудников структурного подразделения, обеспечивающего информационную безопасность</t>
  </si>
  <si>
    <t xml:space="preserve">3.3. Степень зависимости функционирования ГИС от использования иностранного ПО </t>
  </si>
  <si>
    <t>3.3.1</t>
  </si>
  <si>
    <t xml:space="preserve">Независимость от иностранных разработчиков ПО </t>
  </si>
  <si>
    <t>в составе ГИС используется импортное проприетарное ПО</t>
  </si>
  <si>
    <t>в составе ГИС не используется иностранное проприетарное ПО, но используется ПО, не входящее в реестр отечественного ПО, или свободно распространяемое ПО без поддержки отечественного производителя</t>
  </si>
  <si>
    <t>в составе ГИС используется ПО из реестра отечественного ПО</t>
  </si>
  <si>
    <t>3.3.2</t>
  </si>
  <si>
    <t>Независимость от конкретных производителей аппаратного или аппаратно-программного обеспечения</t>
  </si>
  <si>
    <t>ГИС использует аппаратное обеспечение или аппаратно-программный комплекс иностранного производителя из перечня иностранных государств и территорий, совершающих недружественные действия в отношении Российской Федерации, российских юридических и физических лиц, утверждённого распоряжением правительства Российской федерации № 430-з от 5.03.2022 (в редакции от 29.10.2022)</t>
  </si>
  <si>
    <t>ГИС функционирует на оборудовании иностранного производства из государств не относящихся к недружественным</t>
  </si>
  <si>
    <t>ГИС реализована на отечественном аппаратном или аппаратно-программном комплексе из Единого реестра Минпромторга, с официальной поддержкой отечественного производителя</t>
  </si>
  <si>
    <t>3.3.3</t>
  </si>
  <si>
    <t>Наличие исходного кода на прикладное программное обеспечение и проектной документации</t>
  </si>
  <si>
    <t>Исходный код на ППО задокументирован менее, чем на 10% компонентов ГИС (подсистемы, сервисы, модули и пр.) или вообще не задокументирован, документация на ППО отсутствует</t>
  </si>
  <si>
    <t>Исходный код задокументирован на более чем на 10%, но менее, чем на 80% и документация на ППО доступна на специализированных ресурсах органа власти, владеющего ГИС</t>
  </si>
  <si>
    <t>Исходный код задокументирован более чем на 80% и полный комплект документации, включая инструкции по сборке ППО, имеются в наличии и (или) размещены в НФАП</t>
  </si>
  <si>
    <t>3.4. Надёжность функционирования ГИС и их доступность для пользователей</t>
  </si>
  <si>
    <t>3.4.1</t>
  </si>
  <si>
    <t>Проактивный мониторинг и предупреждение отказов</t>
  </si>
  <si>
    <t>в ГИС отсутствует мониторинг или управление состояния компонентов ПО и ИТ-инфраструктуры</t>
  </si>
  <si>
    <t>организовано базовое децентрализованное управление и мониторинг состояния ИТ-инфраструктуры и компонентов ГИС. Не применяются технологии предупреждения и предотвращения отказов</t>
  </si>
  <si>
    <t>реализован централизованный проактивный мониторинг текущего состояния и управления компонентами ГИС и ИТ-инфраструктуры. Применяются технологии предупреждения и предотвращения отказов</t>
  </si>
  <si>
    <t>3.4.2</t>
  </si>
  <si>
    <t>Соответствие уровня доступности ГИС в целом</t>
  </si>
  <si>
    <t>для ГИС класса К1 – уровень доступности ниже 97%, все остальные — ниже 95%</t>
  </si>
  <si>
    <t>для ГИС класса К1 — уровень доступности от 97% до 99,9%, для ГИС классов К2 и К3 – от 95% до 99,5%, все остальные — от 95% до 97%</t>
  </si>
  <si>
    <t>для ГИС класса К1 — уровень доступности не ниже 99,9%, для ГИС классов К2 и К3 — не ниже 99,5%, все остальные – не ниже 97%</t>
  </si>
  <si>
    <t>3.4.3</t>
  </si>
  <si>
    <t>Наличие отдельных контуров разработки, тестирования, приёмки и продуктивной эксплуатации</t>
  </si>
  <si>
    <t>отсутствуют отдельные контуры разработки или тестирования</t>
  </si>
  <si>
    <t>имеются отдельные контуры разработки, тестирования, приёмки и продуктивной эксплуатации. ПО ГИС в контуры устанавливается вручную из готовых дистрибутивов или установочных комплектов, не применяются инструменты и методики непрерывного развертывания новой функциональности ПО</t>
  </si>
  <si>
    <t>имеются отдельные контуры разработки, тестирования, приёмки и продуктивной эксплуатации. Применяются инструменты и методики непрерывного развертывания новой функциональности ПО</t>
  </si>
  <si>
    <t>3.5 Обеспеченность инфраструктурой</t>
  </si>
  <si>
    <t>3.5.1</t>
  </si>
  <si>
    <t>Обеспеченность государственных информационных систем необходимой для их функционирования инфраструктурой</t>
  </si>
  <si>
    <t>Показатели центра обработки данных (далее - ЦОД), в котором размещается ГИС не соответствуют рекомендованным ГОСТ Р 70139-2022 показателям для ЦОД класса ГИС-3 или соответствует менее чем на 20%</t>
  </si>
  <si>
    <t>Показатели центра обработки данных, в котором размещается ГИС частично соответствуют рекомендованным ГОСТ Р 70139-2022 показателям для ЦОД класса ГИС-3 (от 20% до 80%)</t>
  </si>
  <si>
    <t>Показатели центра обработки данных, в котором размещается ГИС соответствуют рекомендованным ГОСТ Р 70139-2022 показателям для ЦОД класса ГИС-3 более чем на 80%</t>
  </si>
  <si>
    <t>3.6. Масштабируемость</t>
  </si>
  <si>
    <t>3.6.1</t>
  </si>
  <si>
    <t>Использование технологий виртуализации и контейнеризации</t>
  </si>
  <si>
    <t>технологии виртуализации и контейнеризации не используются</t>
  </si>
  <si>
    <t>используются технологии виртуализации и контейнеризации, не сертифицированные ФСТЭК России. Выделение вычислительных ресурсов осуществляется вручную</t>
  </si>
  <si>
    <t>все компоненты ГИС развёрнуты в виртуальной среде с применением сертифицированной ФСТЭК России системы управления контейнерами. Выделение вычислительных ресурсов возможно в автоматическом режиме</t>
  </si>
  <si>
    <t>3.6.2</t>
  </si>
  <si>
    <t>Поддержка технологий горизонтального масштабирования</t>
  </si>
  <si>
    <t>ГИС не поддерживают возможность горизонтального масштабирования и шардирования</t>
  </si>
  <si>
    <t>ГИС поддерживают возможности ручного горизонтального масштабирования и шардирования</t>
  </si>
  <si>
    <t>ГИС поддерживают технологии горизонтального  масштабирования и шардирования  в автоматическом режиме и по требованию</t>
  </si>
  <si>
    <t>3.7. Клиентоцентричность</t>
  </si>
  <si>
    <t>3.7.1</t>
  </si>
  <si>
    <t>Наличие механизма обратной связи</t>
  </si>
  <si>
    <t>У пользователя отсутствуют механизмы обратной связи и отслеживания статуса обращения</t>
  </si>
  <si>
    <t>Обратная связь и отслеживания статуса обращения реализованы по одному выбранному каналу</t>
  </si>
  <si>
    <t>Пользователю предоставлена возможность выбора каналов обратной связи и отслеживания статуса обращения с использованием платформы обратной связи (ПОС) инфраструктуры электронного правительства</t>
  </si>
  <si>
    <t>3.7.2</t>
  </si>
  <si>
    <t>Наличие возможности произвести оплату</t>
  </si>
  <si>
    <t>в ГИС отсутствует возможность произвести оплату</t>
  </si>
  <si>
    <t>в ГИС реализована возможность выполнения оплаты через услуги сторонних поставщиков</t>
  </si>
  <si>
    <t>в ГИС реализована встроенная возможность произвести оплату</t>
  </si>
  <si>
    <t>3.7.3</t>
  </si>
  <si>
    <t>Наличие механизмов проактивного оказания услуг</t>
  </si>
  <si>
    <t>проактивность оказания услуг отсутствует</t>
  </si>
  <si>
    <t>частично реализован механизм проактивного оказания услуг в части вновь разрабатываемых сервисов</t>
  </si>
  <si>
    <t>реализован сквозной механизм проактивного оказания услуг</t>
  </si>
  <si>
    <t>3.7.4</t>
  </si>
  <si>
    <t>Обеспечение однократного ввода данных</t>
  </si>
  <si>
    <t>отсутствует функция однократного ввода данных</t>
  </si>
  <si>
    <t>однократный ввод данных реализован в рамках ГИС без запроса информации из внешних систем</t>
  </si>
  <si>
    <t>Однократный ввод данных реализован на основе централизованного сбора информации о пользователе с использованием данных личного кабинета в федеральной государственной информационной системе «Единый портал государственных и муниципальных услуг (функций)» и иных источников</t>
  </si>
  <si>
    <t>3.7.5</t>
  </si>
  <si>
    <t>Наличие адаптации под мобильные устройства</t>
  </si>
  <si>
    <t>у ГИС отсутствует мобильное приложение</t>
  </si>
  <si>
    <t>в мобильном приложении реализована ограниченная функциональность ГИС</t>
  </si>
  <si>
    <t>в мобильном приложении реализована полная функциональность ГИС. Мобильное приложение функционирует на всех широко распространенных мобильных платформах</t>
  </si>
  <si>
    <t>3.7.6</t>
  </si>
  <si>
    <t xml:space="preserve">ГИС спроектирована с учетом жизненных ситуаций и клиентских путей конечного пользователя </t>
  </si>
  <si>
    <t>для сервисов ГИС не приведен перечень жизненных ситуаций конечного пользователя, в которых применимы сервисы</t>
  </si>
  <si>
    <t>для не более 50% клиентских сервисов ГИС приведен перечень жизненных ситуаций конечного пользователя, в которых применимы сервисы</t>
  </si>
  <si>
    <t>для всех клиентских сервисов ГИС приведен перечень жизненных ситуаций и шагов клиентского пути конечного пользователя, в которых применимы сервисы</t>
  </si>
  <si>
    <t xml:space="preserve">3.8. Зрелость архитектуры ГИС и технологических компонентов ПО ГИС </t>
  </si>
  <si>
    <t>3.8.1</t>
  </si>
  <si>
    <t xml:space="preserve">Зрелость архитектуры ПО </t>
  </si>
  <si>
    <t>монолитная архитектура ПО, внесение любых изменений сопряжено с необходимостью интеграции нового кода в существующий код с его пересборкой и дополнительной отладкой. Переиспользование кода в рамках других ГИС Ведомства затруднено или невозможно</t>
  </si>
  <si>
    <t>сервис-ориентированная архитектура. ГИС разбита на отдельные слабосвязанные модули, взаимодействующие между собой и с внешними ИС по стандартизированным протоколам и программным интерфейсам (API)</t>
  </si>
  <si>
    <t>микросервисная архитектура. ГИС разбита на небольшие независимые компоненты, выполняющие простые прикладные функции и взаимодействующие за счет экономичных сетевых протоколов</t>
  </si>
  <si>
    <t>3.8.2</t>
  </si>
  <si>
    <t>Отсутствие хранения бизнес-логики в СУБД</t>
  </si>
  <si>
    <t>Бизнес-логика полностью или частично реализована с использованием внутренних средств СУБД  (триггеры/процедуры на встроенном языке)</t>
  </si>
  <si>
    <t>В используемых СУБД отсутствует прикладная бизнес-логика. СУБД применяются только для хранения данных. Вся бизнес-логика реализована на прикладном уровне</t>
  </si>
  <si>
    <t>3.8.3</t>
  </si>
  <si>
    <t>Использование брокера сообщений в качестве распределенной шины обмена данными</t>
  </si>
  <si>
    <t>в ГИС не используется распределенный брокер сообщений</t>
  </si>
  <si>
    <t>в ГИС используется брокер сообщений, не входящий в реестр отечественного ПО</t>
  </si>
  <si>
    <t>в ГИС используется брокер сообщений, входящий в реестр отечественного ПО</t>
  </si>
  <si>
    <t>3.8.4</t>
  </si>
  <si>
    <t>Использование объектного хранилища данных
 (не используется для ГИС не требующих использования объектного хранилища данных)</t>
  </si>
  <si>
    <t>Объектное хранилище не используется</t>
  </si>
  <si>
    <t>Используется объектное хранилище несовместимое с протоколом S3 или не входящее в реестр отечественного ПО</t>
  </si>
  <si>
    <t>Используется объектное хранилище совместимое с протоколом S3, входящее в реестр отечественного ПО</t>
  </si>
  <si>
    <t>3.8.5</t>
  </si>
  <si>
    <t xml:space="preserve">Наличие сервиса сбора и управления метриками виртуальных машин, общесистемных сервисов и ППО </t>
  </si>
  <si>
    <t>ГИС не использует единый сервис сбора и управления метриками</t>
  </si>
  <si>
    <t>ГИС использует единый сервис сбора и управления метриками, не входящий в реестр отечественного ПО</t>
  </si>
  <si>
    <t>ГИС использует единый сервис сбора и управления метриками, входящий в реестр отечественного ПО</t>
  </si>
  <si>
    <t>3.8.6</t>
  </si>
  <si>
    <t>Наличие системы сбора, хранения и работы с логами ППО и общесистемных сервисов</t>
  </si>
  <si>
    <t>ГИС не использует единую систему сбора, хранения и работы с логами ППО и общесистемных сервисов</t>
  </si>
  <si>
    <t>ГИС использует единую систему сбора, хранения и работы с логами ППО и общесистемных сервисов, не входящую в реестр отечественного ПО</t>
  </si>
  <si>
    <t>ГИС использует единую систему сбора, хранения и работы с логами ППО и общесистемных сервисов, входящий в реестр отечественного ПО</t>
  </si>
  <si>
    <t>3.8.7</t>
  </si>
  <si>
    <t>Наличие централизованной системы управления конфигурацией</t>
  </si>
  <si>
    <t>ГИС не использует централизованную систему управления конфигурацией</t>
  </si>
  <si>
    <t>ГИС использует централизованную систему управления конфигурацией, не входящей в реестр отечественного ПО</t>
  </si>
  <si>
    <t>ГИС использует централизованную систему управления конфигурацией, входящую в реестр отечественного ПО</t>
  </si>
  <si>
    <t>3.8.8</t>
  </si>
  <si>
    <t>Использование СУБД</t>
  </si>
  <si>
    <t>используются проприетарные СУБД сведения о которых не включены в единый реестр отечественного ПО</t>
  </si>
  <si>
    <t>используются СУБД, сведения о которых включены в реестр отечественного ПО, но не сертифицированные ФСТЭК России</t>
  </si>
  <si>
    <t>используются СУБД, сертифицированные ФСТЭК России</t>
  </si>
  <si>
    <t>3.8.9</t>
  </si>
  <si>
    <t>Наличие выделенных механизмов идентификации и аутентификации</t>
  </si>
  <si>
    <t>ГИС не использует централизованный сервис идентификации и аутентификации</t>
  </si>
  <si>
    <t>используется централизованный сервис идентификации и аутентификации, не сертифицированный ФСТЭК России</t>
  </si>
  <si>
    <t>используется сертифицированный ФСТЭК России централизованный сервис идентификации и аутентификации</t>
  </si>
  <si>
    <t>3.8.10</t>
  </si>
  <si>
    <t>Наличие сервисов описания и исполнения бизнес-процессов</t>
  </si>
  <si>
    <t>ГИС не использует сервисы описания и исполнения бизнес-процессов</t>
  </si>
  <si>
    <t>ГИС использует сервис описания и исполнения бизнес-процессов, не входящий в реестр отечественного ПО</t>
  </si>
  <si>
    <t>ГИС использует сервис описания и исполнения бизнес-процессов, входящий в реестр отечественного ПО</t>
  </si>
  <si>
    <t>3.8.11</t>
  </si>
  <si>
    <t>Наличие сервисов извлечения, преобразования, очистки и загрузки данных</t>
  </si>
  <si>
    <t>ГИС не использует сервисы извлечения, преобразования, очистки и загрузки данных</t>
  </si>
  <si>
    <t>ГИС использует сервис извлечения, преобразования, очистки и загрузки данных, не входящий в реестр отечественного ПО</t>
  </si>
  <si>
    <t>ГИС использует сервис извлечения, преобразования, очистки и загрузки данных, входящий в реестр отечественного ПО</t>
  </si>
  <si>
    <t>3.8.12</t>
  </si>
  <si>
    <t>Наличие поисковой системы полнотекстового поиска и анализа данных</t>
  </si>
  <si>
    <t>ГИС не использует систему полнотекстового поиска и анализа данных</t>
  </si>
  <si>
    <t>ГИС использует систему полнотекстового поиска и анализа данных, не входящую в реестр отечественного ПО</t>
  </si>
  <si>
    <t>ГИС использует систему полнотекстового поиска и анализа данных, входящую в реестр отечественного ПО</t>
  </si>
  <si>
    <t>3.8.13</t>
  </si>
  <si>
    <t>Использование высокоуровневых языков программирования</t>
  </si>
  <si>
    <t>применяются проприетарные, малораспространенные языки программирования и языки запросов</t>
  </si>
  <si>
    <t xml:space="preserve">применяются широко распространенные языки программирования, обеспечивающие совместимость готовых программных продуктов с операционными системами и базами данных, внесёнными в реестр отечественного ПО и обеспечивающие защиту информации в соответствии с законодательством Российской Федерации </t>
  </si>
  <si>
    <t>3.8.14</t>
  </si>
  <si>
    <t>Использование сертифицированных ФСТЭК России операционных систем</t>
  </si>
  <si>
    <t>используются проприетарные операционные системы (ОС), сведения о которых не включены в реестр отечественного ПО</t>
  </si>
  <si>
    <t>используются несертифицированные ФСТЭК России ОС, сведения о которых включены в реестр отечественного ПО</t>
  </si>
  <si>
    <t>применяются ОС на базе Linux, сертифицированные ФСТЭК России</t>
  </si>
  <si>
    <t>ИНТЕГРАЛЬНАЯ ОЦЕНКА</t>
  </si>
  <si>
    <t>Оценка 1:
низкий уровень значимости</t>
  </si>
  <si>
    <t>Оценка 2:
средний уровень
значимости</t>
  </si>
  <si>
    <t>Оценка 3:
высокий уровень
значимости</t>
  </si>
  <si>
    <t>Ответственный</t>
  </si>
  <si>
    <t>Итоговая оценка</t>
  </si>
  <si>
    <r>
      <rPr>
        <b/>
        <sz val="10"/>
        <color rgb="FF000000"/>
        <rFont val="Arial"/>
        <family val="2"/>
        <charset val="1"/>
      </rPr>
      <t xml:space="preserve">5.1. Оценка по критерию массовости
</t>
    </r>
    <r>
      <rPr>
        <sz val="10"/>
        <color rgb="FF000000"/>
        <rFont val="Arial"/>
        <family val="2"/>
        <charset val="1"/>
      </rPr>
      <t>- более 100 000 оказанных услуг в год – высокий уровень
значимости;
- от 10 000 до 100 000 оказанных услуг в год – средний уровень
значимости;
- менее 10 000 оказанных услуг в год – низкий уровень значимости.
Для информационных систем регионального уровня значения шкалы оценки значимости корректируется пропорционально отношению численности населения региона Российской Федерации к общей численности населения Российской Федерации.
Для государственных информационных систем, не предоставляющих напрямую услуги/сервисы для граждан и бизнеса, в которых основными пользователями являются государственные служащие, значимость определяется количеством активных пользователей (одновременных сессий использования государственной информационной системы).</t>
    </r>
  </si>
  <si>
    <r>
      <rPr>
        <b/>
        <sz val="10"/>
        <color rgb="FF000000"/>
        <rFont val="Arial"/>
        <family val="2"/>
        <charset val="1"/>
      </rPr>
      <t xml:space="preserve">5.2. Оценка по уровню значимости информации
</t>
    </r>
    <r>
      <rPr>
        <sz val="10"/>
        <color rgb="FF000000"/>
        <rFont val="Arial"/>
        <family val="2"/>
        <charset val="1"/>
      </rPr>
      <t>- высокий уровень значимости (УЗ 1), если в результате нарушения одного из свойств безопасности информации (конфиденциальности, целостности, доступности) возможны существенные негативные последствия в социальной, политической, международной, экономической, финансовой или иных областях деятельности и (или) информационная система и (или) оператор (обладатель информации) не могут выполнять возложенные на них функции;
- средний уровень значимости (УЗ 2), если в результате нарушения одного из свойств безопасности информации (конфиденциальности, целостности, доступности) возможны умеренные негативные последствия в социальной, политической, международной, экономической, финансовой или иных областях деятельности и (или) информационная система и (или) оператор
(обладатель информации) не могут выполнять хотя бы одну из возложенных на них функций;
- низкий уровень значимости (УЗ 3), если в результате нарушения одного из свойств безопасности информации (конфиденциальности, целостности, доступности) возможны незначительные негативные последствия в социальной, политической, международной, экономической, финансовой или иных областях деятельности и (или) информационная система и (или) оператор (обладатель информации) могут выполнять возложенные на них функции с недостаточной эффективностью или выполнение функций возможно только с привлечением дополнительных сил и средств.</t>
    </r>
  </si>
  <si>
    <r>
      <rPr>
        <b/>
        <sz val="10"/>
        <color rgb="FF000000"/>
        <rFont val="Arial"/>
        <family val="2"/>
        <charset val="1"/>
      </rPr>
      <t xml:space="preserve">5.3. Оценка соответствия приоритетам Президента Российской Федерации и Правительства Российской Федерации
</t>
    </r>
    <r>
      <rPr>
        <sz val="10"/>
        <color rgb="FF000000"/>
        <rFont val="Arial"/>
        <family val="2"/>
        <charset val="1"/>
      </rPr>
      <t>- высокий уровень значимости — ГИС соответствует положениям нормативных документов и поручениям Президента Российской Федерации в полной мере;
- средний уровень значимости — НЕПРИМЕНИМО;
- низкий уровень значимости — ГИС не соответствует положениям нормативных документов и поручениям Президента Российской Федерации.</t>
    </r>
  </si>
  <si>
    <r>
      <rPr>
        <b/>
        <sz val="10"/>
        <color rgb="FF000000"/>
        <rFont val="Arial"/>
        <family val="2"/>
        <charset val="1"/>
      </rPr>
      <t xml:space="preserve">5.4. Объект критической информационной инфраструктуры
</t>
    </r>
    <r>
      <rPr>
        <sz val="10"/>
        <color rgb="FF000000"/>
        <rFont val="Arial"/>
        <family val="2"/>
        <charset val="1"/>
      </rPr>
      <t>- высокий уровень значимости — ГИС является значимым объектом критической информационной инфраструктуры;
- средний уровень значимости — НЕПРИМЕНИМО;
- низкий уровень значимости — ГИС не является значимым объектом критической информационной инфраструктуры.</t>
    </r>
  </si>
  <si>
    <t>Разделы</t>
  </si>
  <si>
    <t>Требуемые ресурсы</t>
  </si>
  <si>
    <t>Необходимые вычислительные мощности на стенде PROD</t>
  </si>
  <si>
    <t>vCPU (шт)</t>
  </si>
  <si>
    <t>RAM (Гб)</t>
  </si>
  <si>
    <t>Fast (vSSD) (Гб)</t>
  </si>
  <si>
    <t>Medium (vSAS) (Гб)</t>
  </si>
  <si>
    <t>Slow (vSATA) (Гб)</t>
  </si>
  <si>
    <t>Срок предоставления контуров использования (2023-2025). Указать необходимое количество дней и даты начала и окончания использования стендов.</t>
  </si>
  <si>
    <t>Dev</t>
  </si>
  <si>
    <t>Test</t>
  </si>
  <si>
    <t>ПСИ</t>
  </si>
  <si>
    <t>НТ</t>
  </si>
  <si>
    <t>Prod</t>
  </si>
  <si>
    <t>Дополнительные параметры</t>
  </si>
  <si>
    <t>Канал связи к сети Интернет (шт)</t>
  </si>
  <si>
    <t>Подключение к СМЭВ (шт)</t>
  </si>
  <si>
    <t>Канал связи L3VPN (КС3) 1 Гбит/с (шт)</t>
  </si>
  <si>
    <t>ТЛС подключений (одновременных) (шт)</t>
  </si>
  <si>
    <t>Backup (Гб)</t>
  </si>
  <si>
    <t>Количество кибератак в день (кратность 100) (шт)</t>
  </si>
  <si>
    <t>Георезерв для Prod (Уровень доступности)</t>
  </si>
  <si>
    <t>Требуемые базовые сервисы (да/нет)</t>
  </si>
  <si>
    <t>Сервис «Платформа государственных cервисов»</t>
  </si>
  <si>
    <t>Сервис транзакционной СУБД 
(услуга 1.1)</t>
  </si>
  <si>
    <t>Сервис ширококолоночной СУБД 
(услуга 1.2)</t>
  </si>
  <si>
    <t>Сервис Key-value СУБД 
(услуга 1.3)</t>
  </si>
  <si>
    <t>Сервис СУБД полнотекстового индекса 
(услуга 1.4)</t>
  </si>
  <si>
    <t>Сервис СУБД аналитического хранилища данных 
(услуга 1.5)</t>
  </si>
  <si>
    <t>Сервис СУБД аналитических витрин хранилища 
(услуга 1.6)</t>
  </si>
  <si>
    <t>Сервис СУБД хранения неструктурированных данных 
(услуга 1.7)</t>
  </si>
  <si>
    <t>Сервис объектного хранилища 
(услуга 1.8)</t>
  </si>
  <si>
    <t>Сервис интеграционного взаимодействия 
(услуга 1.9)</t>
  </si>
  <si>
    <t>Сервис управления очередями сообщений 
(услуга 1.10)</t>
  </si>
  <si>
    <t>Сервис управления микросервисами 
(услуга 1.11)</t>
  </si>
  <si>
    <t>Сервис управления процессами 
(услуга 1.12)</t>
  </si>
  <si>
    <t>Сервис IAM 
(услуга 1.13)</t>
  </si>
  <si>
    <t>Сервис журналирования 
(услуга 1.14)</t>
  </si>
  <si>
    <t>Сервис аудита 
(услуга 1.15)</t>
  </si>
  <si>
    <t>Сервис мониторинга 
(услуга 1.16)</t>
  </si>
  <si>
    <t>Сервис предоставления кворумного ЦОД 
(услуга 1.17)</t>
  </si>
  <si>
    <t>Сервис «Типовое тиражируемое программное обеспечение витрин данных»(«Витрина НСУД») 
(услуга 1.18)</t>
  </si>
  <si>
    <t>Сервис «Шлюз Единой системы идентификации и аутентификации» 
(услуга 1.19)</t>
  </si>
  <si>
    <t>Сервис управления планированием 
(услуга 1.20)</t>
  </si>
  <si>
    <t>Сервис управления требованиями 
(услуга 1.21)</t>
  </si>
  <si>
    <t>Сервис управления релизами 
(услуга 1.22)</t>
  </si>
  <si>
    <t>Сервис управления дефектами 
(услуга 1.23)</t>
  </si>
  <si>
    <t>Сервис управления тестированием 
(услуга 1.24)</t>
  </si>
  <si>
    <t>Сервис управления репозиториями дистрибутивов 
(услуга 1.25)</t>
  </si>
  <si>
    <t>Сервис версионного контроля исходного кода и конфигураций 
(услуга 1.26)</t>
  </si>
  <si>
    <t>Сервис анализа качества кода 
(услуга 1.27)</t>
  </si>
  <si>
    <t>Сервис проектирования API и архитектурного контроля 
(услуга 1.28)</t>
  </si>
  <si>
    <t>Сервис управления сборкой ПО 
(услуга 1.29)</t>
  </si>
  <si>
    <t>Сервис управления поставками дистрибутивов 
(услуга 1.30)</t>
  </si>
  <si>
    <t>Сервис управление развертыванием ПО 
(услуга 1.31)</t>
  </si>
  <si>
    <t>Сервис аналитики и мониторинга производственного процесса 
(услуга 1.32)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</si>
</sst>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ИСТИНА&quot;;&quot;ИСТИНА&quot;;&quot;ЛОЖЬ&quot;"/>
  </numFmts>
  <fonts count="9" x14ac:knownFonts="1">
    <font>
      <sz val="10"/>
      <color rgb="FF000000"/>
      <name val="Arial"/>
      <charset val="1"/>
    </font>
    <font>
      <sz val="12"/>
      <color rgb="FF000000"/>
      <name val="Calibri"/>
      <family val="2"/>
      <charset val="204"/>
    </font>
    <font>
      <b/>
      <sz val="10"/>
      <color rgb="FF000000"/>
      <name val="Arial"/>
      <family val="2"/>
      <charset val="1"/>
    </font>
    <font>
      <b/>
      <i/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D9EAD3"/>
      </patternFill>
    </fill>
    <fill>
      <patternFill patternType="solid">
        <fgColor rgb="FFE6B8AF"/>
        <bgColor rgb="FFFFCCCC"/>
      </patternFill>
    </fill>
    <fill>
      <patternFill patternType="solid">
        <fgColor rgb="FFFFF2CC"/>
        <bgColor rgb="FFFFFFCC"/>
      </patternFill>
    </fill>
    <fill>
      <patternFill patternType="solid">
        <fgColor rgb="FFD9EAD3"/>
        <bgColor rgb="FFDFF3D8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CFBE8"/>
      </patternFill>
    </fill>
    <fill>
      <patternFill patternType="solid">
        <fgColor rgb="FFFCFBE8"/>
        <bgColor rgb="FFF3F3F3"/>
      </patternFill>
    </fill>
    <fill>
      <patternFill patternType="solid">
        <fgColor rgb="FFDFF3D8"/>
        <bgColor rgb="FFD9EAD3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7" borderId="6" xfId="0" applyFont="1" applyFill="1" applyBorder="1" applyAlignment="1">
      <alignment horizontal="left" vertical="center"/>
    </xf>
    <xf numFmtId="0" fontId="0" fillId="7" borderId="6" xfId="0" applyFill="1" applyBorder="1" applyAlignment="1">
      <alignment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0" xfId="0" applyFont="1"/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7" borderId="0" xfId="0" applyFont="1" applyFill="1" applyAlignment="1">
      <alignment horizontal="left" vertical="center"/>
    </xf>
    <xf numFmtId="0" fontId="0" fillId="7" borderId="0" xfId="0" applyFill="1" applyAlignment="1">
      <alignment vertical="center" wrapText="1"/>
    </xf>
    <xf numFmtId="0" fontId="0" fillId="7" borderId="5" xfId="0" applyFill="1" applyBorder="1" applyAlignment="1">
      <alignment horizontal="center" vertical="center"/>
    </xf>
    <xf numFmtId="0" fontId="0" fillId="7" borderId="0" xfId="0" applyFill="1"/>
    <xf numFmtId="49" fontId="4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7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 xr:uid="{00000000-0005-0000-0000-000006000000}"/>
  </cellStyles>
  <dxfs count="6">
    <dxf>
      <font>
        <color rgb="FFCC0000"/>
        <name val="Arial"/>
        <charset val="1"/>
      </font>
      <fill>
        <patternFill>
          <bgColor rgb="FFFFCCCC"/>
        </patternFill>
      </fill>
    </dxf>
    <dxf>
      <font>
        <color rgb="FF996600"/>
        <name val="Arial"/>
        <charset val="1"/>
      </font>
      <fill>
        <patternFill>
          <bgColor rgb="FFFFFFCC"/>
        </patternFill>
      </fill>
    </dxf>
    <dxf>
      <font>
        <color rgb="FF006600"/>
        <name val="Arial"/>
        <charset val="1"/>
      </font>
      <fill>
        <patternFill>
          <bgColor rgb="FFCCFFCC"/>
        </patternFill>
      </fill>
    </dxf>
    <dxf>
      <font>
        <color rgb="FF006600"/>
        <name val="Arial"/>
        <charset val="1"/>
      </font>
      <fill>
        <patternFill>
          <bgColor rgb="FFCCFFCC"/>
        </patternFill>
      </fill>
    </dxf>
    <dxf>
      <font>
        <color rgb="FF996600"/>
        <name val="Arial"/>
        <charset val="1"/>
      </font>
      <fill>
        <patternFill>
          <bgColor rgb="FFFFFFCC"/>
        </patternFill>
      </fill>
    </dxf>
    <dxf>
      <font>
        <color rgb="FFCC0000"/>
        <name val="Arial"/>
        <charset val="1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CFBE8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DFF3D8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EAD3"/>
      <rgbColor rgb="FFCCFFCC"/>
      <rgbColor rgb="FFFFF2CC"/>
      <rgbColor rgb="FFF3F3F3"/>
      <rgbColor rgb="FFE6B8AF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2260064763567098"/>
          <c:y val="0.19429068480151801"/>
          <c:w val="0.25404772294054201"/>
          <c:h val="0.65973430333702399"/>
        </c:manualLayout>
      </c:layout>
      <c:radarChart>
        <c:radarStyle val="marker"/>
        <c:varyColors val="0"/>
        <c:ser>
          <c:idx val="0"/>
          <c:order val="0"/>
          <c:spPr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'Тех. зрелость итог '!$A$2:$A$8</c:f>
              <c:strCache>
                <c:ptCount val="7"/>
                <c:pt idx="0">
                  <c:v>3.2. Объем, принимаемых мер по защите информации, содержащейся в ГИС</c:v>
                </c:pt>
                <c:pt idx="1">
                  <c:v>3.3. Степень зависимости функционирования ГИС от использования иностранного ПО </c:v>
                </c:pt>
                <c:pt idx="2">
                  <c:v>3.4. Надёжность функционирования ГИС и их доступность для пользователей</c:v>
                </c:pt>
                <c:pt idx="3">
                  <c:v>3.5 Обеспеченность инфраструктурой</c:v>
                </c:pt>
                <c:pt idx="4">
                  <c:v>3.6. Масштабируемость</c:v>
                </c:pt>
                <c:pt idx="5">
                  <c:v>3.7. Клиентоцентричность</c:v>
                </c:pt>
                <c:pt idx="6">
                  <c:v>3.8. Зрелость архитектуры ГИС и технологических компонентов ПО ГИС </c:v>
                </c:pt>
              </c:strCache>
            </c:strRef>
          </c:cat>
          <c:val>
            <c:numRef>
              <c:f>'Тех. зрелость итог 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B-45E8-9C92-568848D8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6408"/>
        <c:axId val="3633762"/>
      </c:radarChart>
      <c:catAx>
        <c:axId val="3116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ru-RU"/>
          </a:p>
        </c:txPr>
        <c:crossAx val="3633762"/>
        <c:crosses val="autoZero"/>
        <c:auto val="1"/>
        <c:lblAlgn val="ctr"/>
        <c:lblOffset val="100"/>
        <c:noMultiLvlLbl val="0"/>
      </c:catAx>
      <c:valAx>
        <c:axId val="363376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ru-RU"/>
          </a:p>
        </c:txPr>
        <c:crossAx val="3116408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79774</xdr:colOff>
      <xdr:row>0</xdr:row>
      <xdr:rowOff>1</xdr:rowOff>
    </xdr:from>
    <xdr:to>
      <xdr:col>15</xdr:col>
      <xdr:colOff>748393</xdr:colOff>
      <xdr:row>15</xdr:row>
      <xdr:rowOff>136072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5"/>
  <sheetViews>
    <sheetView view="pageBreakPreview" topLeftCell="D1" zoomScale="55" zoomScaleNormal="323" zoomScaleSheetLayoutView="55" workbookViewId="0">
      <selection activeCell="J5" sqref="J5"/>
    </sheetView>
  </sheetViews>
  <sheetFormatPr defaultColWidth="12.59765625" defaultRowHeight="12.75" outlineLevelRow="1" x14ac:dyDescent="0.35"/>
  <cols>
    <col min="1" max="1" width="10.19921875" style="1" customWidth="1"/>
    <col min="2" max="2" width="35.796875" style="2" customWidth="1"/>
    <col min="3" max="3" width="43.796875" style="2" customWidth="1"/>
    <col min="4" max="4" width="41.796875" style="2" customWidth="1"/>
    <col min="5" max="5" width="44.46484375" style="2" customWidth="1"/>
    <col min="6" max="6" width="14.53125" style="3" customWidth="1"/>
    <col min="7" max="7" width="15.796875" style="3" customWidth="1"/>
    <col min="8" max="8" width="12.46484375" style="3" customWidth="1"/>
    <col min="9" max="9" width="18.19921875" style="3" customWidth="1"/>
    <col min="10" max="10" width="21" style="3" customWidth="1"/>
    <col min="11" max="11" width="25.796875" style="4" customWidth="1"/>
    <col min="12" max="12" width="26.796875" style="3" customWidth="1"/>
    <col min="13" max="13" width="15.796875" customWidth="1"/>
    <col min="14" max="14" width="63" customWidth="1"/>
    <col min="15" max="15" width="48.59765625" customWidth="1"/>
  </cols>
  <sheetData>
    <row r="1" spans="1:30" ht="41.75" customHeight="1" x14ac:dyDescent="0.35">
      <c r="A1" s="5"/>
      <c r="B1" s="6" t="s">
        <v>0</v>
      </c>
      <c r="C1" s="7" t="s">
        <v>1</v>
      </c>
      <c r="D1" s="8" t="s">
        <v>2</v>
      </c>
      <c r="E1" s="9" t="s">
        <v>3</v>
      </c>
      <c r="F1" s="10" t="s">
        <v>4</v>
      </c>
      <c r="G1" s="11" t="s">
        <v>5</v>
      </c>
      <c r="H1" s="12" t="s">
        <v>6</v>
      </c>
      <c r="I1" s="13" t="s">
        <v>7</v>
      </c>
      <c r="J1" s="13" t="s">
        <v>8</v>
      </c>
      <c r="K1" s="14" t="s">
        <v>9</v>
      </c>
      <c r="L1" s="14" t="s">
        <v>10</v>
      </c>
      <c r="M1" s="15" t="s">
        <v>11</v>
      </c>
      <c r="N1" s="16"/>
    </row>
    <row r="2" spans="1:30" ht="13.5" customHeight="1" x14ac:dyDescent="0.35">
      <c r="A2" s="106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6"/>
    </row>
    <row r="3" spans="1:30" ht="13.5" customHeight="1" x14ac:dyDescent="0.35">
      <c r="A3" s="107" t="s">
        <v>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6"/>
    </row>
    <row r="4" spans="1:30" ht="15.75" customHeight="1" outlineLevel="1" x14ac:dyDescent="0.35">
      <c r="A4" s="17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 t="e">
        <f>ROUND(SUMIF(I5:I13,"ДА",L5:L13)/M4,2)</f>
        <v>#DIV/0!</v>
      </c>
      <c r="M4" s="20">
        <f>COUNTIF(I5:I13,"ДА")</f>
        <v>0</v>
      </c>
    </row>
    <row r="5" spans="1:30" ht="81" customHeight="1" outlineLevel="1" x14ac:dyDescent="0.35">
      <c r="A5" s="21" t="s">
        <v>15</v>
      </c>
      <c r="B5" s="22" t="s">
        <v>16</v>
      </c>
      <c r="C5" s="23" t="s">
        <v>17</v>
      </c>
      <c r="D5" s="24" t="s">
        <v>18</v>
      </c>
      <c r="E5" s="25" t="s">
        <v>19</v>
      </c>
      <c r="F5" s="26"/>
      <c r="G5" s="27"/>
      <c r="H5" s="28"/>
      <c r="I5" s="29"/>
      <c r="J5" s="30"/>
      <c r="K5" s="29"/>
      <c r="L5" s="31">
        <f t="shared" ref="L5:L12" si="0">ROUND(IF(I5="ДА",SUM(F5:H5),0),2)</f>
        <v>0</v>
      </c>
      <c r="M5" s="32"/>
      <c r="O5" s="33"/>
    </row>
    <row r="6" spans="1:30" ht="63.75" customHeight="1" outlineLevel="1" x14ac:dyDescent="0.35">
      <c r="A6" s="34" t="s">
        <v>20</v>
      </c>
      <c r="B6" s="35" t="s">
        <v>21</v>
      </c>
      <c r="C6" s="36" t="s">
        <v>22</v>
      </c>
      <c r="D6" s="37" t="s">
        <v>23</v>
      </c>
      <c r="E6" s="38" t="s">
        <v>24</v>
      </c>
      <c r="F6" s="39"/>
      <c r="G6" s="40"/>
      <c r="H6" s="41"/>
      <c r="I6" s="42"/>
      <c r="J6" s="42"/>
      <c r="K6" s="42"/>
      <c r="L6" s="43">
        <f t="shared" si="0"/>
        <v>0</v>
      </c>
      <c r="M6" s="44"/>
    </row>
    <row r="7" spans="1:30" ht="75.75" customHeight="1" outlineLevel="1" x14ac:dyDescent="0.35">
      <c r="A7" s="21" t="s">
        <v>25</v>
      </c>
      <c r="B7" s="22" t="s">
        <v>26</v>
      </c>
      <c r="C7" s="45" t="s">
        <v>27</v>
      </c>
      <c r="D7" s="24" t="s">
        <v>28</v>
      </c>
      <c r="E7" s="46" t="s">
        <v>29</v>
      </c>
      <c r="F7" s="26"/>
      <c r="G7" s="27"/>
      <c r="H7" s="28"/>
      <c r="I7" s="29"/>
      <c r="J7" s="29"/>
      <c r="K7" s="47"/>
      <c r="L7" s="31">
        <f t="shared" si="0"/>
        <v>0</v>
      </c>
      <c r="M7" s="32"/>
    </row>
    <row r="8" spans="1:30" ht="73.5" customHeight="1" outlineLevel="1" x14ac:dyDescent="0.35">
      <c r="A8" s="34" t="s">
        <v>30</v>
      </c>
      <c r="B8" s="48" t="s">
        <v>31</v>
      </c>
      <c r="C8" s="36" t="s">
        <v>32</v>
      </c>
      <c r="D8" s="37" t="s">
        <v>33</v>
      </c>
      <c r="E8" s="38" t="s">
        <v>34</v>
      </c>
      <c r="F8" s="39"/>
      <c r="G8" s="40"/>
      <c r="H8" s="41"/>
      <c r="I8" s="42"/>
      <c r="J8" s="42"/>
      <c r="K8" s="42"/>
      <c r="L8" s="43">
        <f t="shared" si="0"/>
        <v>0</v>
      </c>
      <c r="M8" s="44"/>
    </row>
    <row r="9" spans="1:30" ht="55.5" customHeight="1" outlineLevel="1" x14ac:dyDescent="0.35">
      <c r="A9" s="34" t="s">
        <v>35</v>
      </c>
      <c r="B9" s="35" t="s">
        <v>36</v>
      </c>
      <c r="C9" s="36" t="s">
        <v>37</v>
      </c>
      <c r="D9" s="49" t="s">
        <v>38</v>
      </c>
      <c r="E9" s="38" t="s">
        <v>39</v>
      </c>
      <c r="F9" s="39"/>
      <c r="G9" s="40"/>
      <c r="H9" s="41"/>
      <c r="I9" s="42"/>
      <c r="J9" s="42"/>
      <c r="K9" s="42"/>
      <c r="L9" s="43">
        <f t="shared" si="0"/>
        <v>0</v>
      </c>
      <c r="M9" s="44"/>
    </row>
    <row r="10" spans="1:30" ht="69.75" customHeight="1" outlineLevel="1" x14ac:dyDescent="0.35">
      <c r="A10" s="34" t="s">
        <v>40</v>
      </c>
      <c r="B10" s="35" t="s">
        <v>41</v>
      </c>
      <c r="C10" s="36" t="s">
        <v>42</v>
      </c>
      <c r="D10" s="37" t="s">
        <v>43</v>
      </c>
      <c r="E10" s="38" t="s">
        <v>44</v>
      </c>
      <c r="F10" s="39"/>
      <c r="G10" s="40"/>
      <c r="H10" s="41"/>
      <c r="I10" s="42"/>
      <c r="J10" s="42"/>
      <c r="K10" s="42"/>
      <c r="L10" s="43">
        <f t="shared" si="0"/>
        <v>0</v>
      </c>
      <c r="M10" s="44"/>
    </row>
    <row r="11" spans="1:30" ht="178.5" outlineLevel="1" x14ac:dyDescent="0.35">
      <c r="A11" s="34" t="s">
        <v>45</v>
      </c>
      <c r="B11" s="35" t="s">
        <v>46</v>
      </c>
      <c r="C11" s="50" t="s">
        <v>47</v>
      </c>
      <c r="D11" s="37" t="s">
        <v>48</v>
      </c>
      <c r="E11" s="38" t="s">
        <v>49</v>
      </c>
      <c r="F11" s="39"/>
      <c r="G11" s="40"/>
      <c r="H11" s="41"/>
      <c r="I11" s="42"/>
      <c r="J11" s="42"/>
      <c r="K11" s="42"/>
      <c r="L11" s="43">
        <f t="shared" si="0"/>
        <v>0</v>
      </c>
      <c r="M11" s="44"/>
    </row>
    <row r="12" spans="1:30" ht="146.25" customHeight="1" outlineLevel="1" x14ac:dyDescent="0.35">
      <c r="A12" s="21" t="s">
        <v>50</v>
      </c>
      <c r="B12" s="22" t="s">
        <v>51</v>
      </c>
      <c r="C12" s="23" t="s">
        <v>52</v>
      </c>
      <c r="D12" s="51" t="s">
        <v>38</v>
      </c>
      <c r="E12" s="25" t="s">
        <v>53</v>
      </c>
      <c r="F12" s="26"/>
      <c r="G12" s="27"/>
      <c r="H12" s="28"/>
      <c r="I12" s="29"/>
      <c r="J12" s="29"/>
      <c r="K12" s="29"/>
      <c r="L12" s="43">
        <f t="shared" si="0"/>
        <v>0</v>
      </c>
      <c r="M12" s="32"/>
    </row>
    <row r="13" spans="1:30" ht="12" customHeight="1" outlineLevel="1" x14ac:dyDescent="0.35">
      <c r="A13" s="17" t="s">
        <v>54</v>
      </c>
      <c r="B13" s="17" t="s">
        <v>55</v>
      </c>
      <c r="C13" s="17"/>
      <c r="D13" s="17"/>
      <c r="E13" s="17"/>
      <c r="F13" s="17"/>
      <c r="G13" s="17"/>
      <c r="H13" s="17"/>
      <c r="I13" s="52"/>
      <c r="J13" s="17"/>
      <c r="K13" s="17"/>
      <c r="L13" s="53" t="e">
        <f>ROUND(SUMIF(I14:I17,"ДА",L14:L17)/M13,2)</f>
        <v>#DIV/0!</v>
      </c>
      <c r="M13" s="20">
        <f>COUNTIF(I14:I17,"ДА")</f>
        <v>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 ht="105.75" customHeight="1" outlineLevel="1" x14ac:dyDescent="0.35">
      <c r="A14" s="21" t="s">
        <v>56</v>
      </c>
      <c r="B14" s="22" t="s">
        <v>57</v>
      </c>
      <c r="C14" s="23" t="s">
        <v>58</v>
      </c>
      <c r="D14" s="51" t="s">
        <v>38</v>
      </c>
      <c r="E14" s="46" t="s">
        <v>59</v>
      </c>
      <c r="F14" s="26"/>
      <c r="G14" s="27"/>
      <c r="H14" s="28"/>
      <c r="I14" s="29"/>
      <c r="J14" s="29"/>
      <c r="K14" s="29"/>
      <c r="L14" s="31">
        <f>ROUND(IF(I14="ДА",SUM(F14:H14),0),2)</f>
        <v>0</v>
      </c>
      <c r="M14" s="32"/>
    </row>
    <row r="15" spans="1:30" ht="129.75" customHeight="1" outlineLevel="1" x14ac:dyDescent="0.35">
      <c r="A15" s="34" t="s">
        <v>60</v>
      </c>
      <c r="B15" s="35" t="s">
        <v>61</v>
      </c>
      <c r="C15" s="36" t="s">
        <v>62</v>
      </c>
      <c r="D15" s="55" t="s">
        <v>63</v>
      </c>
      <c r="E15" s="38" t="s">
        <v>64</v>
      </c>
      <c r="F15" s="39"/>
      <c r="G15" s="40"/>
      <c r="H15" s="41"/>
      <c r="I15" s="42"/>
      <c r="J15" s="42"/>
      <c r="K15" s="42"/>
      <c r="L15" s="43">
        <f>ROUND(IF(I15="ДА",SUM(F15:H15),0),2)</f>
        <v>0</v>
      </c>
      <c r="M15" s="44"/>
    </row>
    <row r="16" spans="1:30" ht="44.25" customHeight="1" outlineLevel="1" x14ac:dyDescent="0.35">
      <c r="A16" s="34" t="s">
        <v>65</v>
      </c>
      <c r="B16" s="35" t="s">
        <v>66</v>
      </c>
      <c r="C16" s="36" t="s">
        <v>67</v>
      </c>
      <c r="D16" s="55" t="s">
        <v>68</v>
      </c>
      <c r="E16" s="38" t="s">
        <v>69</v>
      </c>
      <c r="F16" s="39"/>
      <c r="G16" s="40"/>
      <c r="H16" s="41"/>
      <c r="I16" s="42"/>
      <c r="J16" s="42"/>
      <c r="K16" s="42"/>
      <c r="L16" s="43">
        <f>ROUND(IF(I16="ДА",SUM(F16:H16),0),2)</f>
        <v>0</v>
      </c>
      <c r="M16" s="44"/>
    </row>
    <row r="17" spans="1:30" ht="153.75" customHeight="1" outlineLevel="1" x14ac:dyDescent="0.35">
      <c r="A17" s="21" t="s">
        <v>70</v>
      </c>
      <c r="B17" s="22" t="s">
        <v>71</v>
      </c>
      <c r="C17" s="23" t="s">
        <v>72</v>
      </c>
      <c r="D17" s="56" t="s">
        <v>73</v>
      </c>
      <c r="E17" s="46" t="s">
        <v>74</v>
      </c>
      <c r="F17" s="26"/>
      <c r="G17" s="27"/>
      <c r="H17" s="28"/>
      <c r="I17" s="29"/>
      <c r="J17" s="29"/>
      <c r="K17" s="29"/>
      <c r="L17" s="31">
        <f>ROUND(IF(I17="ДА",SUM(F17:H17),0),2)</f>
        <v>0</v>
      </c>
      <c r="M17" s="32"/>
    </row>
    <row r="18" spans="1:30" s="54" customFormat="1" ht="13.15" outlineLevel="1" x14ac:dyDescent="0.35">
      <c r="A18" s="17" t="s">
        <v>75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57" t="e">
        <f>ROUND(SUMIF(I19:I21,"ДА",L19:L21)/M18,2)</f>
        <v>#DIV/0!</v>
      </c>
      <c r="M18" s="20">
        <f>COUNTIF(I19:I21,"ДА")</f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63.75" outlineLevel="1" x14ac:dyDescent="0.35">
      <c r="A19" s="21" t="s">
        <v>76</v>
      </c>
      <c r="B19" s="58" t="s">
        <v>77</v>
      </c>
      <c r="C19" s="23" t="s">
        <v>78</v>
      </c>
      <c r="D19" s="59" t="s">
        <v>79</v>
      </c>
      <c r="E19" s="46" t="s">
        <v>80</v>
      </c>
      <c r="F19" s="26"/>
      <c r="G19" s="27"/>
      <c r="H19" s="28"/>
      <c r="I19" s="29"/>
      <c r="J19" s="29"/>
      <c r="K19" s="47"/>
      <c r="L19" s="31">
        <f>ROUND(IF(I19="ДА",SUM(F19:H19),0),2)</f>
        <v>0</v>
      </c>
      <c r="M19" s="32"/>
    </row>
    <row r="20" spans="1:30" ht="114.75" outlineLevel="1" x14ac:dyDescent="0.35">
      <c r="A20" s="21" t="s">
        <v>81</v>
      </c>
      <c r="B20" s="22" t="s">
        <v>82</v>
      </c>
      <c r="C20" s="23" t="s">
        <v>83</v>
      </c>
      <c r="D20" s="24" t="s">
        <v>84</v>
      </c>
      <c r="E20" s="46" t="s">
        <v>85</v>
      </c>
      <c r="F20" s="26"/>
      <c r="G20" s="27"/>
      <c r="H20" s="28"/>
      <c r="I20" s="29"/>
      <c r="J20" s="29"/>
      <c r="K20" s="47"/>
      <c r="L20" s="31">
        <f>ROUND(IF(I20="ДА",SUM(F20:H20),0),2)</f>
        <v>0</v>
      </c>
      <c r="M20" s="32"/>
    </row>
    <row r="21" spans="1:30" ht="73.5" customHeight="1" outlineLevel="1" x14ac:dyDescent="0.35">
      <c r="A21" s="21" t="s">
        <v>86</v>
      </c>
      <c r="B21" s="22" t="s">
        <v>87</v>
      </c>
      <c r="C21" s="23" t="s">
        <v>88</v>
      </c>
      <c r="D21" s="24" t="s">
        <v>89</v>
      </c>
      <c r="E21" s="46" t="s">
        <v>90</v>
      </c>
      <c r="F21" s="26"/>
      <c r="G21" s="27"/>
      <c r="H21" s="28"/>
      <c r="I21" s="29"/>
      <c r="J21" s="29"/>
      <c r="K21" s="47"/>
      <c r="L21" s="31">
        <f>ROUND(IF(I21="ДА",SUM(F21:H21),0),2)</f>
        <v>0</v>
      </c>
      <c r="M21" s="44"/>
    </row>
    <row r="22" spans="1:30" ht="13.15" x14ac:dyDescent="0.35">
      <c r="A22" s="60" t="s">
        <v>91</v>
      </c>
      <c r="B22" s="61"/>
      <c r="C22" s="61"/>
      <c r="D22" s="61"/>
      <c r="E22" s="61"/>
      <c r="F22" s="61"/>
      <c r="G22" s="61"/>
      <c r="H22" s="61"/>
      <c r="I22" s="61"/>
      <c r="J22" s="53"/>
      <c r="K22" s="53"/>
      <c r="L22" s="53" t="e">
        <f>ROUND(SUMIF(I23:I25,"ДА",L23:L25)/M22,2)</f>
        <v>#DIV/0!</v>
      </c>
      <c r="M22" s="62">
        <f>COUNTIF(I23:I25,"ДА")</f>
        <v>0</v>
      </c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ht="63.75" outlineLevel="1" x14ac:dyDescent="0.35">
      <c r="A23" s="64" t="s">
        <v>92</v>
      </c>
      <c r="B23" s="22" t="s">
        <v>93</v>
      </c>
      <c r="C23" s="23" t="s">
        <v>94</v>
      </c>
      <c r="D23" s="24" t="s">
        <v>95</v>
      </c>
      <c r="E23" s="46" t="s">
        <v>96</v>
      </c>
      <c r="F23" s="26"/>
      <c r="G23" s="27"/>
      <c r="H23" s="28"/>
      <c r="I23" s="29"/>
      <c r="J23" s="29"/>
      <c r="K23" s="47"/>
      <c r="L23" s="31">
        <f>ROUND(IF(I23="ДА",SUM(F23:H23),0),2)</f>
        <v>0</v>
      </c>
      <c r="M23" s="32"/>
    </row>
    <row r="24" spans="1:30" ht="51" outlineLevel="1" x14ac:dyDescent="0.35">
      <c r="A24" s="65" t="s">
        <v>97</v>
      </c>
      <c r="B24" s="35" t="s">
        <v>98</v>
      </c>
      <c r="C24" s="36" t="s">
        <v>99</v>
      </c>
      <c r="D24" s="37" t="s">
        <v>100</v>
      </c>
      <c r="E24" s="38" t="s">
        <v>101</v>
      </c>
      <c r="F24" s="39"/>
      <c r="G24" s="40"/>
      <c r="H24" s="41"/>
      <c r="I24" s="42"/>
      <c r="J24" s="42"/>
      <c r="K24" s="66"/>
      <c r="L24" s="43">
        <f>ROUND(IF(I24="ДА",SUM(F24:H24),0),2)</f>
        <v>0</v>
      </c>
      <c r="M24" s="44"/>
    </row>
    <row r="25" spans="1:30" ht="102" outlineLevel="1" x14ac:dyDescent="0.35">
      <c r="A25" s="65" t="s">
        <v>102</v>
      </c>
      <c r="B25" s="35" t="s">
        <v>103</v>
      </c>
      <c r="C25" s="36" t="s">
        <v>104</v>
      </c>
      <c r="D25" s="37" t="s">
        <v>105</v>
      </c>
      <c r="E25" s="38" t="s">
        <v>106</v>
      </c>
      <c r="F25" s="39"/>
      <c r="G25" s="40"/>
      <c r="H25" s="41"/>
      <c r="I25" s="42"/>
      <c r="J25" s="42"/>
      <c r="K25" s="66"/>
      <c r="L25" s="43">
        <f>ROUND(IF(I25="ДА",SUM(F25:H25),0),2)</f>
        <v>0</v>
      </c>
      <c r="M25" s="44"/>
    </row>
    <row r="26" spans="1:30" ht="13.15" x14ac:dyDescent="0.35">
      <c r="A26" s="60" t="s">
        <v>107</v>
      </c>
      <c r="B26" s="61"/>
      <c r="C26" s="61"/>
      <c r="D26" s="61"/>
      <c r="E26" s="61"/>
      <c r="F26" s="61"/>
      <c r="G26" s="61"/>
      <c r="H26" s="61"/>
      <c r="I26" s="61"/>
      <c r="J26" s="53"/>
      <c r="K26" s="53"/>
      <c r="L26" s="53" t="e">
        <f>ROUND(SUMIF(I27:I27,"ДА",L27:L27)/M26,2)</f>
        <v>#DIV/0!</v>
      </c>
      <c r="M26" s="62">
        <f>COUNTIF(I27:I27,"ДА")</f>
        <v>0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ht="63.75" x14ac:dyDescent="0.35">
      <c r="A27" s="64" t="s">
        <v>108</v>
      </c>
      <c r="B27" s="22" t="s">
        <v>109</v>
      </c>
      <c r="C27" s="23" t="s">
        <v>110</v>
      </c>
      <c r="D27" s="24" t="s">
        <v>111</v>
      </c>
      <c r="E27" s="46" t="s">
        <v>112</v>
      </c>
      <c r="F27" s="26"/>
      <c r="G27" s="27"/>
      <c r="H27" s="28"/>
      <c r="I27" s="29"/>
      <c r="J27" s="29"/>
      <c r="K27" s="47"/>
      <c r="L27" s="31">
        <f>ROUND(IF(I27="ДА",SUM(F27:H27),0),2)</f>
        <v>0</v>
      </c>
      <c r="M27" s="32"/>
    </row>
    <row r="28" spans="1:30" ht="13.15" x14ac:dyDescent="0.35">
      <c r="A28" s="60" t="s">
        <v>113</v>
      </c>
      <c r="B28" s="61"/>
      <c r="C28" s="61"/>
      <c r="D28" s="61"/>
      <c r="E28" s="61"/>
      <c r="F28" s="61"/>
      <c r="G28" s="61"/>
      <c r="H28" s="61"/>
      <c r="I28" s="61"/>
      <c r="J28" s="53"/>
      <c r="K28" s="53"/>
      <c r="L28" s="53" t="e">
        <f>ROUND(SUMIF(I29:I30,"ДА",L29:L30)/M28,2)</f>
        <v>#DIV/0!</v>
      </c>
      <c r="M28" s="62">
        <f>COUNTIF(I29:I30,"ДА")</f>
        <v>0</v>
      </c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ht="63.75" x14ac:dyDescent="0.35">
      <c r="A29" s="64" t="s">
        <v>114</v>
      </c>
      <c r="B29" s="58" t="s">
        <v>115</v>
      </c>
      <c r="C29" s="23" t="s">
        <v>116</v>
      </c>
      <c r="D29" s="24" t="s">
        <v>117</v>
      </c>
      <c r="E29" s="46" t="s">
        <v>118</v>
      </c>
      <c r="F29" s="26"/>
      <c r="G29" s="27"/>
      <c r="H29" s="28"/>
      <c r="I29" s="29"/>
      <c r="J29" s="29"/>
      <c r="K29" s="47"/>
      <c r="L29" s="31">
        <f>ROUND(IF(I29="ДА",SUM(F29:H29),0),2)</f>
        <v>0</v>
      </c>
      <c r="M29" s="32"/>
    </row>
    <row r="30" spans="1:30" ht="38.25" x14ac:dyDescent="0.35">
      <c r="A30" s="64" t="s">
        <v>119</v>
      </c>
      <c r="B30" s="58" t="s">
        <v>120</v>
      </c>
      <c r="C30" s="23" t="s">
        <v>121</v>
      </c>
      <c r="D30" s="24" t="s">
        <v>122</v>
      </c>
      <c r="E30" s="46" t="s">
        <v>123</v>
      </c>
      <c r="F30" s="26"/>
      <c r="G30" s="27"/>
      <c r="H30" s="28"/>
      <c r="I30" s="29"/>
      <c r="J30" s="29"/>
      <c r="K30" s="47"/>
      <c r="L30" s="31">
        <f>ROUND(IF(I30="ДА",SUM(F30:H30),0),2)</f>
        <v>0</v>
      </c>
      <c r="M30" s="32"/>
    </row>
    <row r="31" spans="1:30" ht="13.15" x14ac:dyDescent="0.35">
      <c r="A31" s="60" t="s">
        <v>124</v>
      </c>
      <c r="B31" s="61"/>
      <c r="C31" s="61"/>
      <c r="D31" s="61"/>
      <c r="E31" s="61"/>
      <c r="F31" s="61"/>
      <c r="G31" s="61"/>
      <c r="H31" s="61"/>
      <c r="I31" s="61"/>
      <c r="J31" s="53"/>
      <c r="K31" s="53"/>
      <c r="L31" s="53" t="e">
        <f>ROUND(SUMIF(I32:I37,"ДА",L32:L37)/M31,2)</f>
        <v>#DIV/0!</v>
      </c>
      <c r="M31" s="62">
        <f>COUNTIF(I32:I37,"ДА")</f>
        <v>0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ht="63.75" x14ac:dyDescent="0.35">
      <c r="A32" s="64" t="s">
        <v>125</v>
      </c>
      <c r="B32" s="58" t="s">
        <v>126</v>
      </c>
      <c r="C32" s="23" t="s">
        <v>127</v>
      </c>
      <c r="D32" s="24" t="s">
        <v>128</v>
      </c>
      <c r="E32" s="46" t="s">
        <v>129</v>
      </c>
      <c r="F32" s="26"/>
      <c r="G32" s="27"/>
      <c r="H32" s="28"/>
      <c r="I32" s="29"/>
      <c r="J32" s="29"/>
      <c r="K32" s="47"/>
      <c r="L32" s="31">
        <f t="shared" ref="L32:L37" si="1">ROUND(IF(I32="ДА",SUM(F32:H32),0),2)</f>
        <v>0</v>
      </c>
      <c r="M32" s="32"/>
    </row>
    <row r="33" spans="1:30" ht="25.5" x14ac:dyDescent="0.35">
      <c r="A33" s="64" t="s">
        <v>130</v>
      </c>
      <c r="B33" s="58" t="s">
        <v>131</v>
      </c>
      <c r="C33" s="23" t="s">
        <v>132</v>
      </c>
      <c r="D33" s="24" t="s">
        <v>133</v>
      </c>
      <c r="E33" s="46" t="s">
        <v>134</v>
      </c>
      <c r="F33" s="26"/>
      <c r="G33" s="27"/>
      <c r="H33" s="28"/>
      <c r="I33" s="29"/>
      <c r="J33" s="29"/>
      <c r="K33" s="47"/>
      <c r="L33" s="31">
        <f t="shared" si="1"/>
        <v>0</v>
      </c>
      <c r="M33" s="32"/>
    </row>
    <row r="34" spans="1:30" ht="38.25" x14ac:dyDescent="0.35">
      <c r="A34" s="65" t="s">
        <v>135</v>
      </c>
      <c r="B34" s="48" t="s">
        <v>136</v>
      </c>
      <c r="C34" s="36" t="s">
        <v>137</v>
      </c>
      <c r="D34" s="37" t="s">
        <v>138</v>
      </c>
      <c r="E34" s="38" t="s">
        <v>139</v>
      </c>
      <c r="F34" s="39"/>
      <c r="G34" s="40"/>
      <c r="H34" s="41"/>
      <c r="I34" s="42"/>
      <c r="J34" s="42"/>
      <c r="K34" s="66"/>
      <c r="L34" s="43">
        <f t="shared" si="1"/>
        <v>0</v>
      </c>
      <c r="M34" s="44"/>
    </row>
    <row r="35" spans="1:30" ht="89.25" x14ac:dyDescent="0.35">
      <c r="A35" s="65" t="s">
        <v>140</v>
      </c>
      <c r="B35" s="48" t="s">
        <v>141</v>
      </c>
      <c r="C35" s="36" t="s">
        <v>142</v>
      </c>
      <c r="D35" s="37" t="s">
        <v>143</v>
      </c>
      <c r="E35" s="38" t="s">
        <v>144</v>
      </c>
      <c r="F35" s="39"/>
      <c r="G35" s="40"/>
      <c r="H35" s="41"/>
      <c r="I35" s="42"/>
      <c r="J35" s="42"/>
      <c r="K35" s="66"/>
      <c r="L35" s="43">
        <f t="shared" si="1"/>
        <v>0</v>
      </c>
      <c r="M35" s="44"/>
    </row>
    <row r="36" spans="1:30" ht="51" x14ac:dyDescent="0.35">
      <c r="A36" s="65" t="s">
        <v>145</v>
      </c>
      <c r="B36" s="48" t="s">
        <v>146</v>
      </c>
      <c r="C36" s="36" t="s">
        <v>147</v>
      </c>
      <c r="D36" s="37" t="s">
        <v>148</v>
      </c>
      <c r="E36" s="38" t="s">
        <v>149</v>
      </c>
      <c r="F36" s="39"/>
      <c r="G36" s="40"/>
      <c r="H36" s="41"/>
      <c r="I36" s="42"/>
      <c r="J36" s="42"/>
      <c r="K36" s="66"/>
      <c r="L36" s="43">
        <f t="shared" si="1"/>
        <v>0</v>
      </c>
      <c r="M36" s="44"/>
    </row>
    <row r="37" spans="1:30" ht="51" x14ac:dyDescent="0.35">
      <c r="A37" s="65" t="s">
        <v>150</v>
      </c>
      <c r="B37" s="48" t="s">
        <v>151</v>
      </c>
      <c r="C37" s="36" t="s">
        <v>152</v>
      </c>
      <c r="D37" s="37" t="s">
        <v>153</v>
      </c>
      <c r="E37" s="38" t="s">
        <v>154</v>
      </c>
      <c r="F37" s="39"/>
      <c r="G37" s="40"/>
      <c r="H37" s="41"/>
      <c r="I37" s="42"/>
      <c r="J37" s="42"/>
      <c r="K37" s="66"/>
      <c r="L37" s="43">
        <f t="shared" si="1"/>
        <v>0</v>
      </c>
      <c r="M37" s="44"/>
    </row>
    <row r="38" spans="1:30" ht="13.15" x14ac:dyDescent="0.35">
      <c r="A38" s="60" t="s">
        <v>155</v>
      </c>
      <c r="B38" s="61"/>
      <c r="C38" s="61"/>
      <c r="D38" s="61"/>
      <c r="E38" s="61"/>
      <c r="F38" s="61"/>
      <c r="G38" s="61"/>
      <c r="H38" s="61"/>
      <c r="I38" s="53"/>
      <c r="J38" s="53"/>
      <c r="K38" s="53"/>
      <c r="L38" s="53" t="e">
        <f>ROUND(SUMIF(I39:I52,"ДА",L39:L52)/M38,2)</f>
        <v>#DIV/0!</v>
      </c>
      <c r="M38" s="62">
        <f>COUNTIF(I39:I52,"ДА")</f>
        <v>0</v>
      </c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ht="76.5" x14ac:dyDescent="0.35">
      <c r="A39" s="21" t="s">
        <v>156</v>
      </c>
      <c r="B39" s="58" t="s">
        <v>157</v>
      </c>
      <c r="C39" s="23" t="s">
        <v>158</v>
      </c>
      <c r="D39" s="24" t="s">
        <v>159</v>
      </c>
      <c r="E39" s="46" t="s">
        <v>160</v>
      </c>
      <c r="F39" s="26"/>
      <c r="G39" s="27"/>
      <c r="H39" s="28"/>
      <c r="I39" s="29"/>
      <c r="J39" s="29"/>
      <c r="K39" s="47"/>
      <c r="L39" s="31">
        <f t="shared" ref="L39:L52" si="2">ROUND(IF(I39="ДА",SUM(F39:H39),0),2)</f>
        <v>0</v>
      </c>
      <c r="M39" s="32"/>
    </row>
    <row r="40" spans="1:30" ht="51" x14ac:dyDescent="0.35">
      <c r="A40" s="34" t="s">
        <v>161</v>
      </c>
      <c r="B40" s="48" t="s">
        <v>162</v>
      </c>
      <c r="C40" s="36" t="s">
        <v>163</v>
      </c>
      <c r="D40" s="49" t="s">
        <v>38</v>
      </c>
      <c r="E40" s="38" t="s">
        <v>164</v>
      </c>
      <c r="F40" s="39"/>
      <c r="G40" s="40"/>
      <c r="H40" s="41"/>
      <c r="I40" s="42"/>
      <c r="J40" s="42"/>
      <c r="K40" s="66"/>
      <c r="L40" s="43">
        <f t="shared" si="2"/>
        <v>0</v>
      </c>
      <c r="M40" s="44"/>
    </row>
    <row r="41" spans="1:30" ht="38.25" x14ac:dyDescent="0.35">
      <c r="A41" s="34" t="s">
        <v>165</v>
      </c>
      <c r="B41" s="48" t="s">
        <v>166</v>
      </c>
      <c r="C41" s="36" t="s">
        <v>167</v>
      </c>
      <c r="D41" s="37" t="s">
        <v>168</v>
      </c>
      <c r="E41" s="38" t="s">
        <v>169</v>
      </c>
      <c r="F41" s="39"/>
      <c r="G41" s="40"/>
      <c r="H41" s="41"/>
      <c r="I41" s="42"/>
      <c r="J41" s="42"/>
      <c r="K41" s="66"/>
      <c r="L41" s="43">
        <f t="shared" si="2"/>
        <v>0</v>
      </c>
      <c r="M41" s="44"/>
    </row>
    <row r="42" spans="1:30" ht="62.25" customHeight="1" x14ac:dyDescent="0.35">
      <c r="A42" s="34" t="s">
        <v>170</v>
      </c>
      <c r="B42" s="48" t="s">
        <v>171</v>
      </c>
      <c r="C42" s="36" t="s">
        <v>172</v>
      </c>
      <c r="D42" s="37" t="s">
        <v>173</v>
      </c>
      <c r="E42" s="38" t="s">
        <v>174</v>
      </c>
      <c r="F42" s="39"/>
      <c r="G42" s="40"/>
      <c r="H42" s="41"/>
      <c r="I42" s="42"/>
      <c r="J42" s="42"/>
      <c r="K42" s="66"/>
      <c r="L42" s="43">
        <f t="shared" si="2"/>
        <v>0</v>
      </c>
      <c r="M42" s="44"/>
    </row>
    <row r="43" spans="1:30" ht="39" customHeight="1" x14ac:dyDescent="0.35">
      <c r="A43" s="34" t="s">
        <v>175</v>
      </c>
      <c r="B43" s="48" t="s">
        <v>176</v>
      </c>
      <c r="C43" s="36" t="s">
        <v>177</v>
      </c>
      <c r="D43" s="37" t="s">
        <v>178</v>
      </c>
      <c r="E43" s="38" t="s">
        <v>179</v>
      </c>
      <c r="F43" s="39"/>
      <c r="G43" s="40"/>
      <c r="H43" s="41"/>
      <c r="I43" s="42"/>
      <c r="J43" s="42"/>
      <c r="K43" s="66"/>
      <c r="L43" s="43">
        <f t="shared" si="2"/>
        <v>0</v>
      </c>
      <c r="M43" s="44"/>
    </row>
    <row r="44" spans="1:30" ht="51" x14ac:dyDescent="0.35">
      <c r="A44" s="21" t="s">
        <v>180</v>
      </c>
      <c r="B44" s="58" t="s">
        <v>181</v>
      </c>
      <c r="C44" s="23" t="s">
        <v>182</v>
      </c>
      <c r="D44" s="24" t="s">
        <v>183</v>
      </c>
      <c r="E44" s="46" t="s">
        <v>184</v>
      </c>
      <c r="F44" s="26"/>
      <c r="G44" s="27"/>
      <c r="H44" s="28"/>
      <c r="I44" s="29"/>
      <c r="J44" s="29"/>
      <c r="K44" s="47"/>
      <c r="L44" s="31">
        <f t="shared" si="2"/>
        <v>0</v>
      </c>
      <c r="M44" s="32"/>
    </row>
    <row r="45" spans="1:30" ht="38.25" x14ac:dyDescent="0.35">
      <c r="A45" s="34" t="s">
        <v>185</v>
      </c>
      <c r="B45" s="48" t="s">
        <v>186</v>
      </c>
      <c r="C45" s="36" t="s">
        <v>187</v>
      </c>
      <c r="D45" s="37" t="s">
        <v>188</v>
      </c>
      <c r="E45" s="38" t="s">
        <v>189</v>
      </c>
      <c r="F45" s="39"/>
      <c r="G45" s="40"/>
      <c r="H45" s="41"/>
      <c r="I45" s="42"/>
      <c r="J45" s="42"/>
      <c r="K45" s="66"/>
      <c r="L45" s="43">
        <f t="shared" si="2"/>
        <v>0</v>
      </c>
      <c r="M45" s="44"/>
    </row>
    <row r="46" spans="1:30" ht="38.25" x14ac:dyDescent="0.35">
      <c r="A46" s="34" t="s">
        <v>190</v>
      </c>
      <c r="B46" s="48" t="s">
        <v>191</v>
      </c>
      <c r="C46" s="36" t="s">
        <v>192</v>
      </c>
      <c r="D46" s="37" t="s">
        <v>193</v>
      </c>
      <c r="E46" s="67" t="s">
        <v>194</v>
      </c>
      <c r="F46" s="39"/>
      <c r="G46" s="40"/>
      <c r="H46" s="41"/>
      <c r="I46" s="42"/>
      <c r="J46" s="42"/>
      <c r="K46" s="66"/>
      <c r="L46" s="43">
        <f t="shared" si="2"/>
        <v>0</v>
      </c>
      <c r="M46" s="44"/>
    </row>
    <row r="47" spans="1:30" ht="38.25" x14ac:dyDescent="0.35">
      <c r="A47" s="34" t="s">
        <v>195</v>
      </c>
      <c r="B47" s="48" t="s">
        <v>196</v>
      </c>
      <c r="C47" s="36" t="s">
        <v>197</v>
      </c>
      <c r="D47" s="37" t="s">
        <v>198</v>
      </c>
      <c r="E47" s="38" t="s">
        <v>199</v>
      </c>
      <c r="F47" s="39"/>
      <c r="G47" s="40"/>
      <c r="H47" s="41"/>
      <c r="I47" s="42"/>
      <c r="J47" s="42"/>
      <c r="K47" s="66"/>
      <c r="L47" s="43">
        <f t="shared" si="2"/>
        <v>0</v>
      </c>
      <c r="M47" s="44"/>
    </row>
    <row r="48" spans="1:30" ht="38.25" x14ac:dyDescent="0.35">
      <c r="A48" s="34" t="s">
        <v>200</v>
      </c>
      <c r="B48" s="48" t="s">
        <v>201</v>
      </c>
      <c r="C48" s="36" t="s">
        <v>202</v>
      </c>
      <c r="D48" s="37" t="s">
        <v>203</v>
      </c>
      <c r="E48" s="38" t="s">
        <v>204</v>
      </c>
      <c r="F48" s="39"/>
      <c r="G48" s="40"/>
      <c r="H48" s="41"/>
      <c r="I48" s="42"/>
      <c r="J48" s="42"/>
      <c r="K48" s="66"/>
      <c r="L48" s="43">
        <f t="shared" si="2"/>
        <v>0</v>
      </c>
      <c r="M48" s="44"/>
    </row>
    <row r="49" spans="1:30" ht="38.25" x14ac:dyDescent="0.35">
      <c r="A49" s="34" t="s">
        <v>205</v>
      </c>
      <c r="B49" s="48" t="s">
        <v>206</v>
      </c>
      <c r="C49" s="36" t="s">
        <v>207</v>
      </c>
      <c r="D49" s="37" t="s">
        <v>208</v>
      </c>
      <c r="E49" s="38" t="s">
        <v>209</v>
      </c>
      <c r="F49" s="39"/>
      <c r="G49" s="40"/>
      <c r="H49" s="41"/>
      <c r="I49" s="42"/>
      <c r="J49" s="42"/>
      <c r="K49" s="66"/>
      <c r="L49" s="43">
        <f t="shared" si="2"/>
        <v>0</v>
      </c>
      <c r="M49" s="44"/>
    </row>
    <row r="50" spans="1:30" ht="38.25" x14ac:dyDescent="0.35">
      <c r="A50" s="34" t="s">
        <v>210</v>
      </c>
      <c r="B50" s="48" t="s">
        <v>211</v>
      </c>
      <c r="C50" s="36" t="s">
        <v>212</v>
      </c>
      <c r="D50" s="37" t="s">
        <v>213</v>
      </c>
      <c r="E50" s="38" t="s">
        <v>214</v>
      </c>
      <c r="F50" s="39"/>
      <c r="G50" s="40"/>
      <c r="H50" s="41"/>
      <c r="I50" s="42"/>
      <c r="J50" s="42"/>
      <c r="K50" s="66"/>
      <c r="L50" s="43">
        <f t="shared" si="2"/>
        <v>0</v>
      </c>
      <c r="M50" s="44"/>
    </row>
    <row r="51" spans="1:30" ht="102" x14ac:dyDescent="0.35">
      <c r="A51" s="34" t="s">
        <v>215</v>
      </c>
      <c r="B51" s="48" t="s">
        <v>216</v>
      </c>
      <c r="C51" s="36" t="s">
        <v>217</v>
      </c>
      <c r="D51" s="49" t="s">
        <v>38</v>
      </c>
      <c r="E51" s="38" t="s">
        <v>218</v>
      </c>
      <c r="F51" s="39"/>
      <c r="G51" s="40"/>
      <c r="H51" s="41"/>
      <c r="I51" s="42"/>
      <c r="J51" s="42"/>
      <c r="K51" s="66"/>
      <c r="L51" s="43">
        <f t="shared" si="2"/>
        <v>0</v>
      </c>
      <c r="M51" s="44"/>
    </row>
    <row r="52" spans="1:30" ht="38.25" x14ac:dyDescent="0.35">
      <c r="A52" s="34" t="s">
        <v>219</v>
      </c>
      <c r="B52" s="48" t="s">
        <v>220</v>
      </c>
      <c r="C52" s="36" t="s">
        <v>221</v>
      </c>
      <c r="D52" s="37" t="s">
        <v>222</v>
      </c>
      <c r="E52" s="38" t="s">
        <v>223</v>
      </c>
      <c r="F52" s="39"/>
      <c r="G52" s="40"/>
      <c r="H52" s="41"/>
      <c r="I52" s="42"/>
      <c r="J52" s="42"/>
      <c r="K52" s="66"/>
      <c r="L52" s="43">
        <f t="shared" si="2"/>
        <v>0</v>
      </c>
      <c r="M52" s="44"/>
    </row>
    <row r="53" spans="1:30" x14ac:dyDescent="0.35">
      <c r="I53" s="57"/>
      <c r="J53" s="57"/>
    </row>
    <row r="54" spans="1:30" x14ac:dyDescent="0.35">
      <c r="I54" s="57"/>
      <c r="J54" s="57"/>
    </row>
    <row r="55" spans="1:30" x14ac:dyDescent="0.35">
      <c r="A55" s="68"/>
      <c r="B55" s="69" t="s">
        <v>224</v>
      </c>
      <c r="C55" s="69"/>
      <c r="D55" s="69"/>
      <c r="E55" s="69"/>
      <c r="F55" s="70"/>
      <c r="G55" s="70"/>
      <c r="H55" s="70"/>
      <c r="I55" s="57"/>
      <c r="J55" s="57"/>
      <c r="K55" s="71"/>
      <c r="L55" s="72" t="e">
        <f>ROUND(AVERAGE(L4,L18,L22,L26,L28,L31,L38),2)</f>
        <v>#DIV/0!</v>
      </c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</row>
    <row r="56" spans="1:30" x14ac:dyDescent="0.35">
      <c r="I56" s="57"/>
      <c r="J56" s="57"/>
    </row>
    <row r="57" spans="1:30" x14ac:dyDescent="0.35">
      <c r="I57" s="57"/>
      <c r="J57" s="57"/>
    </row>
    <row r="58" spans="1:30" x14ac:dyDescent="0.35">
      <c r="I58" s="57"/>
      <c r="J58" s="57"/>
    </row>
    <row r="59" spans="1:30" x14ac:dyDescent="0.35">
      <c r="I59" s="57"/>
      <c r="J59" s="57"/>
    </row>
    <row r="60" spans="1:30" s="73" customFormat="1" x14ac:dyDescent="0.35">
      <c r="A60" s="1"/>
      <c r="B60" s="2"/>
      <c r="C60" s="2"/>
      <c r="D60" s="2"/>
      <c r="E60" s="2"/>
      <c r="F60" s="3"/>
      <c r="G60" s="3"/>
      <c r="H60" s="3"/>
      <c r="I60" s="57"/>
      <c r="J60" s="57"/>
      <c r="K60" s="4"/>
      <c r="L60" s="3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x14ac:dyDescent="0.35">
      <c r="I61" s="57"/>
      <c r="J61" s="57"/>
    </row>
    <row r="62" spans="1:30" x14ac:dyDescent="0.35">
      <c r="I62" s="57"/>
      <c r="J62" s="57"/>
    </row>
    <row r="63" spans="1:30" x14ac:dyDescent="0.35">
      <c r="I63" s="57"/>
      <c r="J63" s="57"/>
    </row>
    <row r="64" spans="1:30" x14ac:dyDescent="0.35">
      <c r="I64" s="57"/>
      <c r="J64" s="57"/>
    </row>
    <row r="65" spans="9:10" x14ac:dyDescent="0.35">
      <c r="I65" s="57"/>
      <c r="J65" s="57"/>
    </row>
    <row r="66" spans="9:10" x14ac:dyDescent="0.35">
      <c r="I66" s="57"/>
      <c r="J66" s="57"/>
    </row>
    <row r="67" spans="9:10" x14ac:dyDescent="0.35">
      <c r="I67" s="57"/>
      <c r="J67" s="57"/>
    </row>
    <row r="68" spans="9:10" x14ac:dyDescent="0.35">
      <c r="I68" s="57"/>
      <c r="J68" s="57"/>
    </row>
    <row r="69" spans="9:10" x14ac:dyDescent="0.35">
      <c r="I69" s="57"/>
      <c r="J69" s="57"/>
    </row>
    <row r="70" spans="9:10" x14ac:dyDescent="0.35">
      <c r="I70" s="57"/>
      <c r="J70" s="57"/>
    </row>
    <row r="71" spans="9:10" x14ac:dyDescent="0.35">
      <c r="I71" s="57"/>
      <c r="J71" s="57"/>
    </row>
    <row r="72" spans="9:10" x14ac:dyDescent="0.35">
      <c r="I72" s="57"/>
      <c r="J72" s="57"/>
    </row>
    <row r="73" spans="9:10" x14ac:dyDescent="0.35">
      <c r="I73" s="57"/>
      <c r="J73" s="57"/>
    </row>
    <row r="74" spans="9:10" x14ac:dyDescent="0.35">
      <c r="I74" s="57"/>
      <c r="J74" s="57"/>
    </row>
    <row r="75" spans="9:10" x14ac:dyDescent="0.35">
      <c r="I75" s="57"/>
      <c r="J75" s="57"/>
    </row>
    <row r="76" spans="9:10" x14ac:dyDescent="0.35">
      <c r="I76" s="57"/>
      <c r="J76" s="57"/>
    </row>
    <row r="77" spans="9:10" x14ac:dyDescent="0.35">
      <c r="I77" s="57"/>
      <c r="J77" s="57"/>
    </row>
    <row r="78" spans="9:10" x14ac:dyDescent="0.35">
      <c r="I78" s="57"/>
      <c r="J78" s="57"/>
    </row>
    <row r="79" spans="9:10" x14ac:dyDescent="0.35">
      <c r="I79" s="57"/>
      <c r="J79" s="57"/>
    </row>
    <row r="80" spans="9:10" x14ac:dyDescent="0.35">
      <c r="I80" s="57"/>
      <c r="J80" s="57"/>
    </row>
    <row r="81" spans="9:10" x14ac:dyDescent="0.35">
      <c r="I81" s="57"/>
      <c r="J81" s="57"/>
    </row>
    <row r="82" spans="9:10" x14ac:dyDescent="0.35">
      <c r="I82" s="57"/>
      <c r="J82" s="57"/>
    </row>
    <row r="83" spans="9:10" x14ac:dyDescent="0.35">
      <c r="I83" s="57"/>
      <c r="J83" s="57"/>
    </row>
    <row r="84" spans="9:10" x14ac:dyDescent="0.35">
      <c r="I84" s="57"/>
      <c r="J84" s="57"/>
    </row>
    <row r="85" spans="9:10" x14ac:dyDescent="0.35">
      <c r="I85" s="57"/>
      <c r="J85" s="57"/>
    </row>
    <row r="86" spans="9:10" x14ac:dyDescent="0.35">
      <c r="I86" s="57"/>
      <c r="J86" s="57"/>
    </row>
    <row r="87" spans="9:10" x14ac:dyDescent="0.35">
      <c r="I87" s="57"/>
      <c r="J87" s="57"/>
    </row>
    <row r="88" spans="9:10" x14ac:dyDescent="0.35">
      <c r="I88" s="57"/>
      <c r="J88" s="57"/>
    </row>
    <row r="89" spans="9:10" x14ac:dyDescent="0.35">
      <c r="I89" s="57"/>
      <c r="J89" s="57"/>
    </row>
    <row r="90" spans="9:10" x14ac:dyDescent="0.35">
      <c r="I90" s="57"/>
      <c r="J90" s="57"/>
    </row>
    <row r="91" spans="9:10" x14ac:dyDescent="0.35">
      <c r="I91" s="57"/>
      <c r="J91" s="57"/>
    </row>
    <row r="92" spans="9:10" x14ac:dyDescent="0.35">
      <c r="I92" s="57"/>
      <c r="J92" s="57"/>
    </row>
    <row r="93" spans="9:10" x14ac:dyDescent="0.35">
      <c r="I93" s="57"/>
      <c r="J93" s="57"/>
    </row>
    <row r="94" spans="9:10" x14ac:dyDescent="0.35">
      <c r="I94" s="57"/>
      <c r="J94" s="57"/>
    </row>
    <row r="95" spans="9:10" x14ac:dyDescent="0.35">
      <c r="I95" s="57"/>
      <c r="J95" s="57"/>
    </row>
    <row r="96" spans="9:10" x14ac:dyDescent="0.35">
      <c r="I96" s="57"/>
      <c r="J96" s="57"/>
    </row>
    <row r="97" spans="9:10" x14ac:dyDescent="0.35">
      <c r="I97" s="57"/>
      <c r="J97" s="57"/>
    </row>
    <row r="98" spans="9:10" x14ac:dyDescent="0.35">
      <c r="I98" s="57"/>
      <c r="J98" s="57"/>
    </row>
    <row r="99" spans="9:10" x14ac:dyDescent="0.35">
      <c r="I99" s="57"/>
      <c r="J99" s="57"/>
    </row>
    <row r="100" spans="9:10" x14ac:dyDescent="0.35">
      <c r="I100" s="57"/>
      <c r="J100" s="57"/>
    </row>
    <row r="101" spans="9:10" x14ac:dyDescent="0.35">
      <c r="I101" s="57"/>
      <c r="J101" s="57"/>
    </row>
    <row r="102" spans="9:10" x14ac:dyDescent="0.35">
      <c r="I102" s="57"/>
      <c r="J102" s="57"/>
    </row>
    <row r="103" spans="9:10" x14ac:dyDescent="0.35">
      <c r="I103" s="57"/>
      <c r="J103" s="57"/>
    </row>
    <row r="104" spans="9:10" x14ac:dyDescent="0.35">
      <c r="I104" s="57"/>
      <c r="J104" s="57"/>
    </row>
    <row r="105" spans="9:10" x14ac:dyDescent="0.35">
      <c r="I105" s="57"/>
      <c r="J105" s="57"/>
    </row>
    <row r="106" spans="9:10" x14ac:dyDescent="0.35">
      <c r="I106" s="57"/>
      <c r="J106" s="57"/>
    </row>
    <row r="107" spans="9:10" x14ac:dyDescent="0.35">
      <c r="I107" s="57"/>
      <c r="J107" s="57"/>
    </row>
    <row r="108" spans="9:10" x14ac:dyDescent="0.35">
      <c r="I108" s="57"/>
      <c r="J108" s="57"/>
    </row>
    <row r="109" spans="9:10" x14ac:dyDescent="0.35">
      <c r="I109" s="57"/>
      <c r="J109" s="57"/>
    </row>
    <row r="110" spans="9:10" x14ac:dyDescent="0.35">
      <c r="I110" s="57"/>
      <c r="J110" s="57"/>
    </row>
    <row r="111" spans="9:10" x14ac:dyDescent="0.35">
      <c r="I111" s="57"/>
      <c r="J111" s="57"/>
    </row>
    <row r="112" spans="9:10" x14ac:dyDescent="0.35">
      <c r="I112" s="57"/>
      <c r="J112" s="57"/>
    </row>
    <row r="113" spans="9:10" x14ac:dyDescent="0.35">
      <c r="I113" s="57"/>
      <c r="J113" s="57"/>
    </row>
    <row r="114" spans="9:10" x14ac:dyDescent="0.35">
      <c r="I114" s="57"/>
      <c r="J114" s="57"/>
    </row>
    <row r="115" spans="9:10" x14ac:dyDescent="0.35">
      <c r="I115" s="57"/>
      <c r="J115" s="57"/>
    </row>
  </sheetData>
  <mergeCells count="2">
    <mergeCell ref="A2:M2"/>
    <mergeCell ref="A3:M3"/>
  </mergeCells>
  <conditionalFormatting sqref="L4:L52 L55">
    <cfRule type="cellIs" dxfId="5" priority="2" operator="lessThanOrEqual">
      <formula>1.5</formula>
    </cfRule>
    <cfRule type="cellIs" dxfId="4" priority="3" operator="between">
      <formula>1.5</formula>
      <formula>2.5</formula>
    </cfRule>
    <cfRule type="cellIs" dxfId="3" priority="4" operator="greaterThanOrEqual">
      <formula>2.5</formula>
    </cfRule>
  </conditionalFormatting>
  <pageMargins left="0.7" right="0.7" top="0.75" bottom="0.75" header="0.511811023622047" footer="0.511811023622047"/>
  <pageSetup paperSize="9" scale="41" fitToHeight="0" orientation="landscape" horizontalDpi="300" verticalDpi="300" r:id="rId1"/>
  <rowBreaks count="2" manualBreakCount="2">
    <brk id="16" max="12" man="1"/>
    <brk id="37" max="12" man="1"/>
  </rowBreaks>
  <colBreaks count="1" manualBreakCount="1">
    <brk id="13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"/>
  <sheetViews>
    <sheetView tabSelected="1" view="pageBreakPreview" zoomScale="60" zoomScaleNormal="65" workbookViewId="0">
      <selection activeCell="A2" sqref="A2"/>
    </sheetView>
  </sheetViews>
  <sheetFormatPr defaultColWidth="11.53125" defaultRowHeight="12.75" x14ac:dyDescent="0.35"/>
  <cols>
    <col min="1" max="1" width="110.19921875" style="74" customWidth="1"/>
    <col min="2" max="4" width="16.46484375" style="3" customWidth="1"/>
    <col min="5" max="5" width="15.33203125" customWidth="1"/>
    <col min="6" max="6" width="16.59765625" customWidth="1"/>
    <col min="7" max="7" width="12.59765625" style="3" customWidth="1"/>
    <col min="8" max="26" width="12.59765625" customWidth="1"/>
  </cols>
  <sheetData>
    <row r="1" spans="1:26" s="80" customFormat="1" ht="38.25" x14ac:dyDescent="0.35">
      <c r="A1" s="75" t="s">
        <v>0</v>
      </c>
      <c r="B1" s="76" t="s">
        <v>225</v>
      </c>
      <c r="C1" s="77" t="s">
        <v>226</v>
      </c>
      <c r="D1" s="78" t="s">
        <v>227</v>
      </c>
      <c r="E1" s="79" t="s">
        <v>9</v>
      </c>
      <c r="F1" s="79" t="s">
        <v>228</v>
      </c>
      <c r="G1" s="79" t="s">
        <v>229</v>
      </c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186.4" customHeight="1" x14ac:dyDescent="0.35">
      <c r="A2" s="82" t="s">
        <v>230</v>
      </c>
      <c r="B2" s="83"/>
      <c r="C2" s="83"/>
      <c r="D2" s="83"/>
      <c r="E2" s="83"/>
      <c r="F2" s="83"/>
      <c r="G2" s="83">
        <f>ROUND(SUM(B2:D2),2)</f>
        <v>0</v>
      </c>
    </row>
    <row r="3" spans="1:26" ht="260.25" customHeight="1" x14ac:dyDescent="0.35">
      <c r="A3" s="82" t="s">
        <v>231</v>
      </c>
      <c r="B3" s="83"/>
      <c r="C3" s="83"/>
      <c r="D3" s="83"/>
      <c r="E3" s="83"/>
      <c r="F3" s="83"/>
      <c r="G3" s="83">
        <f>ROUND(SUM(B3:D3),2)</f>
        <v>0</v>
      </c>
    </row>
    <row r="4" spans="1:26" ht="96.75" customHeight="1" x14ac:dyDescent="0.35">
      <c r="A4" s="82" t="s">
        <v>232</v>
      </c>
      <c r="B4" s="83"/>
      <c r="C4" s="83"/>
      <c r="D4" s="83"/>
      <c r="E4" s="83"/>
      <c r="F4" s="83"/>
      <c r="G4" s="83">
        <f>ROUND(SUM(B4:D4),2)</f>
        <v>0</v>
      </c>
    </row>
    <row r="5" spans="1:26" ht="96.75" customHeight="1" x14ac:dyDescent="0.35">
      <c r="A5" s="82" t="s">
        <v>233</v>
      </c>
      <c r="B5" s="83"/>
      <c r="C5" s="83"/>
      <c r="D5" s="83"/>
      <c r="E5" s="83"/>
      <c r="F5" s="83"/>
      <c r="G5" s="83"/>
    </row>
    <row r="6" spans="1:26" x14ac:dyDescent="0.35">
      <c r="A6" s="69" t="s">
        <v>224</v>
      </c>
      <c r="G6" s="83">
        <f>ROUND(AVERAGE(G2:G5),2)</f>
        <v>0</v>
      </c>
    </row>
  </sheetData>
  <conditionalFormatting sqref="B2:F5 G2:G6">
    <cfRule type="cellIs" dxfId="2" priority="2" operator="lessThanOrEqual">
      <formula>1.5</formula>
    </cfRule>
    <cfRule type="cellIs" dxfId="1" priority="3" operator="between">
      <formula>1.5</formula>
      <formula>2.5</formula>
    </cfRule>
    <cfRule type="cellIs" dxfId="0" priority="4" operator="greaterThanOrEqual">
      <formula>2.5</formula>
    </cfRule>
  </conditionalFormatting>
  <pageMargins left="0.78749999999999998" right="0.78749999999999998" top="1.05277777777778" bottom="1.05277777777778" header="0.78749999999999998" footer="0.78749999999999998"/>
  <pageSetup paperSize="9" scale="63" fitToHeight="0" orientation="landscape" horizontalDpi="300" verticalDpi="300" r:id="rId1"/>
  <headerFooter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5"/>
  <sheetViews>
    <sheetView view="pageBreakPreview" zoomScale="60" zoomScaleNormal="65" workbookViewId="0">
      <selection activeCell="B9" sqref="B9"/>
    </sheetView>
  </sheetViews>
  <sheetFormatPr defaultColWidth="11.53125" defaultRowHeight="12.75" x14ac:dyDescent="0.35"/>
  <cols>
    <col min="1" max="1" width="64.59765625" style="74" customWidth="1"/>
    <col min="2" max="2" width="27.19921875" style="81" customWidth="1"/>
    <col min="3" max="4" width="27.19921875" style="3" customWidth="1"/>
  </cols>
  <sheetData>
    <row r="1" spans="1:4" s="3" customFormat="1" ht="32.25" customHeight="1" x14ac:dyDescent="0.35">
      <c r="A1" s="84" t="s">
        <v>234</v>
      </c>
      <c r="B1" s="108" t="s">
        <v>235</v>
      </c>
      <c r="C1" s="108"/>
      <c r="D1" s="108"/>
    </row>
    <row r="2" spans="1:4" ht="56.25" customHeight="1" x14ac:dyDescent="0.35">
      <c r="A2" s="109" t="s">
        <v>236</v>
      </c>
      <c r="B2" s="109"/>
      <c r="C2" s="109"/>
      <c r="D2" s="109"/>
    </row>
    <row r="3" spans="1:4" ht="45" customHeight="1" x14ac:dyDescent="0.35">
      <c r="A3" s="85" t="s">
        <v>237</v>
      </c>
      <c r="B3" s="110"/>
      <c r="C3" s="110"/>
      <c r="D3" s="110"/>
    </row>
    <row r="4" spans="1:4" ht="45" customHeight="1" x14ac:dyDescent="0.35">
      <c r="A4" s="85" t="s">
        <v>238</v>
      </c>
      <c r="B4" s="110"/>
      <c r="C4" s="110"/>
      <c r="D4" s="110"/>
    </row>
    <row r="5" spans="1:4" ht="45" customHeight="1" x14ac:dyDescent="0.35">
      <c r="A5" s="85" t="s">
        <v>239</v>
      </c>
      <c r="B5" s="110"/>
      <c r="C5" s="110"/>
      <c r="D5" s="110"/>
    </row>
    <row r="6" spans="1:4" ht="45" customHeight="1" x14ac:dyDescent="0.35">
      <c r="A6" s="85" t="s">
        <v>240</v>
      </c>
      <c r="B6" s="110"/>
      <c r="C6" s="110"/>
      <c r="D6" s="110"/>
    </row>
    <row r="7" spans="1:4" ht="45" customHeight="1" x14ac:dyDescent="0.35">
      <c r="A7" s="86" t="s">
        <v>241</v>
      </c>
      <c r="B7" s="110"/>
      <c r="C7" s="110"/>
      <c r="D7" s="110"/>
    </row>
    <row r="8" spans="1:4" ht="56.25" customHeight="1" x14ac:dyDescent="0.35">
      <c r="A8" s="87" t="s">
        <v>242</v>
      </c>
      <c r="B8" s="88">
        <v>2023</v>
      </c>
      <c r="C8" s="88">
        <v>2024</v>
      </c>
      <c r="D8" s="89">
        <v>2025</v>
      </c>
    </row>
    <row r="9" spans="1:4" ht="45" customHeight="1" x14ac:dyDescent="0.35">
      <c r="A9" s="90" t="s">
        <v>243</v>
      </c>
      <c r="B9" s="91"/>
      <c r="C9" s="92"/>
      <c r="D9" s="93"/>
    </row>
    <row r="10" spans="1:4" ht="45" customHeight="1" x14ac:dyDescent="0.35">
      <c r="A10" s="85" t="s">
        <v>244</v>
      </c>
      <c r="B10" s="94"/>
      <c r="C10" s="95"/>
      <c r="D10" s="96"/>
    </row>
    <row r="11" spans="1:4" ht="45" customHeight="1" x14ac:dyDescent="0.35">
      <c r="A11" s="85" t="s">
        <v>245</v>
      </c>
      <c r="B11" s="91"/>
      <c r="C11" s="92"/>
      <c r="D11" s="93"/>
    </row>
    <row r="12" spans="1:4" ht="45" customHeight="1" x14ac:dyDescent="0.35">
      <c r="A12" s="85" t="s">
        <v>246</v>
      </c>
      <c r="B12" s="91"/>
      <c r="C12" s="92"/>
      <c r="D12" s="93"/>
    </row>
    <row r="13" spans="1:4" ht="45" customHeight="1" x14ac:dyDescent="0.35">
      <c r="A13" s="86" t="s">
        <v>247</v>
      </c>
      <c r="B13" s="91"/>
      <c r="C13" s="92"/>
      <c r="D13" s="93"/>
    </row>
    <row r="14" spans="1:4" ht="56.25" customHeight="1" x14ac:dyDescent="0.35">
      <c r="A14" s="109" t="s">
        <v>248</v>
      </c>
      <c r="B14" s="109"/>
      <c r="C14" s="109"/>
      <c r="D14" s="109"/>
    </row>
    <row r="15" spans="1:4" ht="45" customHeight="1" x14ac:dyDescent="0.35">
      <c r="A15" s="97" t="s">
        <v>249</v>
      </c>
      <c r="B15" s="110"/>
      <c r="C15" s="110"/>
      <c r="D15" s="110"/>
    </row>
    <row r="16" spans="1:4" ht="45" customHeight="1" x14ac:dyDescent="0.35">
      <c r="A16" s="85" t="s">
        <v>250</v>
      </c>
      <c r="B16" s="110"/>
      <c r="C16" s="110"/>
      <c r="D16" s="110"/>
    </row>
    <row r="17" spans="1:4" ht="45" customHeight="1" x14ac:dyDescent="0.35">
      <c r="A17" s="85" t="s">
        <v>251</v>
      </c>
      <c r="B17" s="110"/>
      <c r="C17" s="110"/>
      <c r="D17" s="110"/>
    </row>
    <row r="18" spans="1:4" ht="45" customHeight="1" x14ac:dyDescent="0.35">
      <c r="A18" s="85" t="s">
        <v>252</v>
      </c>
      <c r="B18" s="110"/>
      <c r="C18" s="110"/>
      <c r="D18" s="110"/>
    </row>
    <row r="19" spans="1:4" ht="45" customHeight="1" x14ac:dyDescent="0.35">
      <c r="A19" s="85" t="s">
        <v>253</v>
      </c>
      <c r="B19" s="110"/>
      <c r="C19" s="110"/>
      <c r="D19" s="110"/>
    </row>
    <row r="20" spans="1:4" ht="45" customHeight="1" x14ac:dyDescent="0.35">
      <c r="A20" s="85" t="s">
        <v>254</v>
      </c>
      <c r="B20" s="110"/>
      <c r="C20" s="110"/>
      <c r="D20" s="110"/>
    </row>
    <row r="21" spans="1:4" ht="45" customHeight="1" x14ac:dyDescent="0.35">
      <c r="A21" s="86" t="s">
        <v>255</v>
      </c>
      <c r="B21" s="110"/>
      <c r="C21" s="110"/>
      <c r="D21" s="110"/>
    </row>
    <row r="22" spans="1:4" ht="56.25" customHeight="1" x14ac:dyDescent="0.35">
      <c r="A22" s="109" t="s">
        <v>256</v>
      </c>
      <c r="B22" s="109"/>
      <c r="C22" s="109"/>
      <c r="D22" s="109"/>
    </row>
    <row r="23" spans="1:4" ht="45" customHeight="1" x14ac:dyDescent="0.35">
      <c r="A23" s="97" t="s">
        <v>257</v>
      </c>
      <c r="B23" s="111"/>
      <c r="C23" s="111"/>
      <c r="D23" s="111"/>
    </row>
    <row r="24" spans="1:4" ht="45" customHeight="1" x14ac:dyDescent="0.35">
      <c r="A24" s="85" t="s">
        <v>258</v>
      </c>
      <c r="B24" s="111"/>
      <c r="C24" s="111"/>
      <c r="D24" s="111"/>
    </row>
    <row r="25" spans="1:4" ht="45" customHeight="1" x14ac:dyDescent="0.35">
      <c r="A25" s="85" t="s">
        <v>259</v>
      </c>
      <c r="B25" s="111"/>
      <c r="C25" s="111"/>
      <c r="D25" s="111"/>
    </row>
    <row r="26" spans="1:4" ht="45" customHeight="1" x14ac:dyDescent="0.35">
      <c r="A26" s="85" t="s">
        <v>260</v>
      </c>
      <c r="B26" s="111"/>
      <c r="C26" s="111"/>
      <c r="D26" s="111"/>
    </row>
    <row r="27" spans="1:4" ht="45" customHeight="1" x14ac:dyDescent="0.35">
      <c r="A27" s="85" t="s">
        <v>261</v>
      </c>
      <c r="B27" s="111"/>
      <c r="C27" s="111"/>
      <c r="D27" s="111"/>
    </row>
    <row r="28" spans="1:4" ht="45" customHeight="1" x14ac:dyDescent="0.35">
      <c r="A28" s="85" t="s">
        <v>262</v>
      </c>
      <c r="B28" s="111"/>
      <c r="C28" s="111"/>
      <c r="D28" s="111"/>
    </row>
    <row r="29" spans="1:4" ht="45" customHeight="1" x14ac:dyDescent="0.35">
      <c r="A29" s="85" t="s">
        <v>263</v>
      </c>
      <c r="B29" s="111"/>
      <c r="C29" s="111"/>
      <c r="D29" s="111"/>
    </row>
    <row r="30" spans="1:4" ht="45" customHeight="1" x14ac:dyDescent="0.35">
      <c r="A30" s="85" t="s">
        <v>264</v>
      </c>
      <c r="B30" s="111"/>
      <c r="C30" s="111"/>
      <c r="D30" s="111"/>
    </row>
    <row r="31" spans="1:4" ht="45" customHeight="1" x14ac:dyDescent="0.35">
      <c r="A31" s="85" t="s">
        <v>265</v>
      </c>
      <c r="B31" s="111"/>
      <c r="C31" s="111"/>
      <c r="D31" s="111"/>
    </row>
    <row r="32" spans="1:4" ht="45" customHeight="1" x14ac:dyDescent="0.35">
      <c r="A32" s="85" t="s">
        <v>266</v>
      </c>
      <c r="B32" s="111"/>
      <c r="C32" s="111"/>
      <c r="D32" s="111"/>
    </row>
    <row r="33" spans="1:4" ht="45" customHeight="1" x14ac:dyDescent="0.35">
      <c r="A33" s="85" t="s">
        <v>267</v>
      </c>
      <c r="B33" s="111"/>
      <c r="C33" s="111"/>
      <c r="D33" s="111"/>
    </row>
    <row r="34" spans="1:4" ht="45" customHeight="1" x14ac:dyDescent="0.35">
      <c r="A34" s="85" t="s">
        <v>268</v>
      </c>
      <c r="B34" s="111"/>
      <c r="C34" s="111"/>
      <c r="D34" s="111"/>
    </row>
    <row r="35" spans="1:4" ht="45" customHeight="1" x14ac:dyDescent="0.35">
      <c r="A35" s="85" t="s">
        <v>269</v>
      </c>
      <c r="B35" s="111"/>
      <c r="C35" s="111"/>
      <c r="D35" s="111"/>
    </row>
    <row r="36" spans="1:4" ht="45" customHeight="1" x14ac:dyDescent="0.35">
      <c r="A36" s="85" t="s">
        <v>270</v>
      </c>
      <c r="B36" s="111"/>
      <c r="C36" s="111"/>
      <c r="D36" s="111"/>
    </row>
    <row r="37" spans="1:4" ht="45" customHeight="1" x14ac:dyDescent="0.35">
      <c r="A37" s="85" t="s">
        <v>271</v>
      </c>
      <c r="B37" s="111"/>
      <c r="C37" s="111"/>
      <c r="D37" s="111"/>
    </row>
    <row r="38" spans="1:4" ht="45" customHeight="1" x14ac:dyDescent="0.35">
      <c r="A38" s="85" t="s">
        <v>272</v>
      </c>
      <c r="B38" s="111"/>
      <c r="C38" s="111"/>
      <c r="D38" s="111"/>
    </row>
    <row r="39" spans="1:4" ht="45" customHeight="1" x14ac:dyDescent="0.35">
      <c r="A39" s="85" t="s">
        <v>273</v>
      </c>
      <c r="B39" s="111"/>
      <c r="C39" s="111"/>
      <c r="D39" s="111"/>
    </row>
    <row r="40" spans="1:4" ht="45" customHeight="1" x14ac:dyDescent="0.35">
      <c r="A40" s="85" t="s">
        <v>274</v>
      </c>
      <c r="B40" s="111"/>
      <c r="C40" s="111"/>
      <c r="D40" s="111"/>
    </row>
    <row r="41" spans="1:4" ht="45" customHeight="1" x14ac:dyDescent="0.35">
      <c r="A41" s="85" t="s">
        <v>275</v>
      </c>
      <c r="B41" s="111"/>
      <c r="C41" s="111"/>
      <c r="D41" s="111"/>
    </row>
    <row r="42" spans="1:4" ht="45" customHeight="1" x14ac:dyDescent="0.35">
      <c r="A42" s="85" t="s">
        <v>276</v>
      </c>
      <c r="B42" s="111"/>
      <c r="C42" s="111"/>
      <c r="D42" s="111"/>
    </row>
    <row r="43" spans="1:4" ht="45" customHeight="1" x14ac:dyDescent="0.35">
      <c r="A43" s="85" t="s">
        <v>277</v>
      </c>
      <c r="B43" s="111"/>
      <c r="C43" s="111"/>
      <c r="D43" s="111"/>
    </row>
    <row r="44" spans="1:4" ht="45" customHeight="1" x14ac:dyDescent="0.35">
      <c r="A44" s="85" t="s">
        <v>278</v>
      </c>
      <c r="B44" s="111"/>
      <c r="C44" s="111"/>
      <c r="D44" s="111"/>
    </row>
    <row r="45" spans="1:4" ht="45" customHeight="1" x14ac:dyDescent="0.35">
      <c r="A45" s="85" t="s">
        <v>279</v>
      </c>
      <c r="B45" s="111"/>
      <c r="C45" s="111"/>
      <c r="D45" s="111"/>
    </row>
    <row r="46" spans="1:4" ht="45" customHeight="1" x14ac:dyDescent="0.35">
      <c r="A46" s="85" t="s">
        <v>280</v>
      </c>
      <c r="B46" s="111"/>
      <c r="C46" s="111"/>
      <c r="D46" s="111"/>
    </row>
    <row r="47" spans="1:4" ht="45" customHeight="1" x14ac:dyDescent="0.35">
      <c r="A47" s="85" t="s">
        <v>281</v>
      </c>
      <c r="B47" s="111"/>
      <c r="C47" s="111"/>
      <c r="D47" s="111"/>
    </row>
    <row r="48" spans="1:4" ht="45" customHeight="1" x14ac:dyDescent="0.35">
      <c r="A48" s="85" t="s">
        <v>282</v>
      </c>
      <c r="B48" s="111"/>
      <c r="C48" s="111"/>
      <c r="D48" s="111"/>
    </row>
    <row r="49" spans="1:4" ht="45" customHeight="1" x14ac:dyDescent="0.35">
      <c r="A49" s="85" t="s">
        <v>283</v>
      </c>
      <c r="B49" s="111"/>
      <c r="C49" s="111"/>
      <c r="D49" s="111"/>
    </row>
    <row r="50" spans="1:4" ht="45" customHeight="1" x14ac:dyDescent="0.35">
      <c r="A50" s="85" t="s">
        <v>284</v>
      </c>
      <c r="B50" s="111"/>
      <c r="C50" s="111"/>
      <c r="D50" s="111"/>
    </row>
    <row r="51" spans="1:4" ht="45" customHeight="1" x14ac:dyDescent="0.35">
      <c r="A51" s="85" t="s">
        <v>285</v>
      </c>
      <c r="B51" s="111"/>
      <c r="C51" s="111"/>
      <c r="D51" s="111"/>
    </row>
    <row r="52" spans="1:4" ht="45" customHeight="1" x14ac:dyDescent="0.35">
      <c r="A52" s="85" t="s">
        <v>286</v>
      </c>
      <c r="B52" s="111"/>
      <c r="C52" s="111"/>
      <c r="D52" s="111"/>
    </row>
    <row r="53" spans="1:4" ht="45" customHeight="1" x14ac:dyDescent="0.35">
      <c r="A53" s="85" t="s">
        <v>287</v>
      </c>
      <c r="B53" s="111"/>
      <c r="C53" s="111"/>
      <c r="D53" s="111"/>
    </row>
    <row r="54" spans="1:4" ht="45" customHeight="1" x14ac:dyDescent="0.35">
      <c r="A54" s="85" t="s">
        <v>288</v>
      </c>
      <c r="B54" s="111"/>
      <c r="C54" s="111"/>
      <c r="D54" s="111"/>
    </row>
    <row r="55" spans="1:4" ht="45" customHeight="1" x14ac:dyDescent="0.35">
      <c r="A55" s="86" t="s">
        <v>289</v>
      </c>
      <c r="B55" s="111"/>
      <c r="C55" s="111"/>
      <c r="D55" s="111"/>
    </row>
  </sheetData>
  <mergeCells count="49">
    <mergeCell ref="B52:D52"/>
    <mergeCell ref="B53:D53"/>
    <mergeCell ref="B54:D54"/>
    <mergeCell ref="B55:D55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A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6:D6"/>
    <mergeCell ref="B7:D7"/>
    <mergeCell ref="A14:D14"/>
    <mergeCell ref="B15:D15"/>
    <mergeCell ref="B16:D16"/>
    <mergeCell ref="B1:D1"/>
    <mergeCell ref="A2:D2"/>
    <mergeCell ref="B3:D3"/>
    <mergeCell ref="B4:D4"/>
    <mergeCell ref="B5:D5"/>
  </mergeCells>
  <pageMargins left="0.78749999999999998" right="0.78749999999999998" top="1.05277777777778" bottom="1.05277777777778" header="0.78749999999999998" footer="0.78749999999999998"/>
  <pageSetup paperSize="9" scale="87" fitToHeight="0" orientation="landscape" horizontalDpi="300" verticalDpi="300" r:id="rId1"/>
  <headerFooter>
    <oddHeader>&amp;C&amp;"Times New Roman,Обычный"&amp;12&amp;Kffffff&amp;A</oddHeader>
    <oddFooter>&amp;C&amp;"Times New Roman,Обычный"&amp;12&amp;KffffffСтраница &amp;P</oddFooter>
  </headerFooter>
  <rowBreaks count="1" manualBreakCount="1">
    <brk id="4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51"/>
  <sheetViews>
    <sheetView view="pageBreakPreview" zoomScale="35" zoomScaleNormal="65" zoomScaleSheetLayoutView="65" zoomScalePageLayoutView="62" workbookViewId="0">
      <selection activeCell="U4" sqref="U4"/>
    </sheetView>
  </sheetViews>
  <sheetFormatPr defaultColWidth="11.53125" defaultRowHeight="12.75" x14ac:dyDescent="0.35"/>
  <cols>
    <col min="1" max="1" width="53.59765625" customWidth="1"/>
    <col min="2" max="2" width="11.19921875" style="3" customWidth="1"/>
  </cols>
  <sheetData>
    <row r="1" spans="1:2" ht="13.15" x14ac:dyDescent="0.35">
      <c r="A1" s="98" t="str">
        <f>'Технологическая зрелость'!B1</f>
        <v>Критерий</v>
      </c>
      <c r="B1" s="99" t="str">
        <f>'Технологическая зрелость'!L1</f>
        <v>Оценка</v>
      </c>
    </row>
    <row r="2" spans="1:2" ht="35.25" customHeight="1" x14ac:dyDescent="0.35">
      <c r="A2" s="100" t="str">
        <f>'Технологическая зрелость'!A4</f>
        <v>3.2. Объем, принимаемых мер по защите информации, содержащейся в ГИС</v>
      </c>
      <c r="B2" s="101" t="e">
        <f>'Технологическая зрелость'!L4</f>
        <v>#DIV/0!</v>
      </c>
    </row>
    <row r="3" spans="1:2" ht="38.25" customHeight="1" x14ac:dyDescent="0.35">
      <c r="A3" s="100" t="str">
        <f>'Технологическая зрелость'!A18</f>
        <v xml:space="preserve">3.3. Степень зависимости функционирования ГИС от использования иностранного ПО </v>
      </c>
      <c r="B3" s="101" t="e">
        <f>'Технологическая зрелость'!L18</f>
        <v>#DIV/0!</v>
      </c>
    </row>
    <row r="4" spans="1:2" ht="34.5" customHeight="1" x14ac:dyDescent="0.35">
      <c r="A4" s="100" t="str">
        <f>'Технологическая зрелость'!A22</f>
        <v>3.4. Надёжность функционирования ГИС и их доступность для пользователей</v>
      </c>
      <c r="B4" s="101" t="e">
        <f>'Технологическая зрелость'!L22</f>
        <v>#DIV/0!</v>
      </c>
    </row>
    <row r="5" spans="1:2" ht="27.75" customHeight="1" x14ac:dyDescent="0.35">
      <c r="A5" s="100" t="str">
        <f>'Технологическая зрелость'!A26</f>
        <v>3.5 Обеспеченность инфраструктурой</v>
      </c>
      <c r="B5" s="101" t="e">
        <f>'Технологическая зрелость'!L26</f>
        <v>#DIV/0!</v>
      </c>
    </row>
    <row r="6" spans="1:2" ht="21" customHeight="1" x14ac:dyDescent="0.35">
      <c r="A6" s="100" t="str">
        <f>'Технологическая зрелость'!A28</f>
        <v>3.6. Масштабируемость</v>
      </c>
      <c r="B6" s="101" t="e">
        <f>'Технологическая зрелость'!L28</f>
        <v>#DIV/0!</v>
      </c>
    </row>
    <row r="7" spans="1:2" ht="28.5" customHeight="1" x14ac:dyDescent="0.35">
      <c r="A7" s="100" t="str">
        <f>'Технологическая зрелость'!A31</f>
        <v>3.7. Клиентоцентричность</v>
      </c>
      <c r="B7" s="101" t="e">
        <f>'Технологическая зрелость'!L31</f>
        <v>#DIV/0!</v>
      </c>
    </row>
    <row r="8" spans="1:2" ht="39.75" customHeight="1" x14ac:dyDescent="0.35">
      <c r="A8" s="102" t="str">
        <f>'Технологическая зрелость'!A38</f>
        <v xml:space="preserve">3.8. Зрелость архитектуры ГИС и технологических компонентов ПО ГИС </v>
      </c>
      <c r="B8" s="103" t="e">
        <f>'Технологическая зрелость'!L38</f>
        <v>#DIV/0!</v>
      </c>
    </row>
    <row r="9" spans="1:2" ht="18" customHeight="1" x14ac:dyDescent="0.35">
      <c r="A9" s="104"/>
      <c r="B9" s="81"/>
    </row>
    <row r="10" spans="1:2" ht="13.15" x14ac:dyDescent="0.35">
      <c r="A10" s="105" t="str">
        <f>'Технологическая зрелость'!B55</f>
        <v>ИНТЕГРАЛЬНАЯ ОЦЕНКА</v>
      </c>
      <c r="B10" s="16" t="e">
        <f>'Технологическая зрелость'!L55</f>
        <v>#DIV/0!</v>
      </c>
    </row>
    <row r="11" spans="1:2" x14ac:dyDescent="0.35">
      <c r="A11" s="104"/>
      <c r="B11" s="81"/>
    </row>
    <row r="12" spans="1:2" x14ac:dyDescent="0.35">
      <c r="A12" s="104"/>
      <c r="B12" s="81"/>
    </row>
    <row r="13" spans="1:2" x14ac:dyDescent="0.35">
      <c r="A13" s="104"/>
      <c r="B13" s="81"/>
    </row>
    <row r="14" spans="1:2" x14ac:dyDescent="0.35">
      <c r="A14" s="104"/>
      <c r="B14" s="81"/>
    </row>
    <row r="15" spans="1:2" x14ac:dyDescent="0.35">
      <c r="A15" s="104"/>
      <c r="B15" s="81"/>
    </row>
    <row r="16" spans="1:2" x14ac:dyDescent="0.35">
      <c r="A16" s="104"/>
      <c r="B16" s="81"/>
    </row>
    <row r="17" spans="1:2" x14ac:dyDescent="0.35">
      <c r="A17" s="104"/>
      <c r="B17" s="81"/>
    </row>
    <row r="18" spans="1:2" x14ac:dyDescent="0.35">
      <c r="A18" s="104"/>
      <c r="B18" s="81"/>
    </row>
    <row r="19" spans="1:2" x14ac:dyDescent="0.35">
      <c r="A19" s="104"/>
      <c r="B19" s="81"/>
    </row>
    <row r="20" spans="1:2" x14ac:dyDescent="0.35">
      <c r="A20" s="104"/>
      <c r="B20" s="81"/>
    </row>
    <row r="21" spans="1:2" x14ac:dyDescent="0.35">
      <c r="A21" s="104"/>
      <c r="B21" s="81"/>
    </row>
    <row r="22" spans="1:2" x14ac:dyDescent="0.35">
      <c r="A22" s="104"/>
      <c r="B22" s="81"/>
    </row>
    <row r="23" spans="1:2" x14ac:dyDescent="0.35">
      <c r="A23" s="104"/>
      <c r="B23" s="81"/>
    </row>
    <row r="24" spans="1:2" x14ac:dyDescent="0.35">
      <c r="A24" s="104"/>
      <c r="B24" s="81"/>
    </row>
    <row r="25" spans="1:2" x14ac:dyDescent="0.35">
      <c r="A25" s="104"/>
      <c r="B25" s="81"/>
    </row>
    <row r="26" spans="1:2" x14ac:dyDescent="0.35">
      <c r="A26" s="104"/>
      <c r="B26" s="81"/>
    </row>
    <row r="27" spans="1:2" x14ac:dyDescent="0.35">
      <c r="A27" s="104"/>
      <c r="B27" s="81"/>
    </row>
    <row r="28" spans="1:2" x14ac:dyDescent="0.35">
      <c r="A28" s="104"/>
      <c r="B28" s="81"/>
    </row>
    <row r="29" spans="1:2" x14ac:dyDescent="0.35">
      <c r="A29" s="104"/>
      <c r="B29" s="81"/>
    </row>
    <row r="30" spans="1:2" x14ac:dyDescent="0.35">
      <c r="A30" s="104"/>
      <c r="B30" s="81"/>
    </row>
    <row r="31" spans="1:2" x14ac:dyDescent="0.35">
      <c r="A31" s="104"/>
      <c r="B31" s="81"/>
    </row>
    <row r="32" spans="1:2" x14ac:dyDescent="0.35">
      <c r="A32" s="104"/>
      <c r="B32" s="81"/>
    </row>
    <row r="33" spans="1:2" x14ac:dyDescent="0.35">
      <c r="A33" s="104"/>
      <c r="B33" s="81"/>
    </row>
    <row r="34" spans="1:2" x14ac:dyDescent="0.35">
      <c r="A34" s="104"/>
      <c r="B34" s="81"/>
    </row>
    <row r="35" spans="1:2" x14ac:dyDescent="0.35">
      <c r="A35" s="104"/>
      <c r="B35" s="81"/>
    </row>
    <row r="36" spans="1:2" x14ac:dyDescent="0.35">
      <c r="A36" s="104"/>
      <c r="B36" s="81"/>
    </row>
    <row r="37" spans="1:2" x14ac:dyDescent="0.35">
      <c r="A37" s="104"/>
      <c r="B37" s="81"/>
    </row>
    <row r="38" spans="1:2" x14ac:dyDescent="0.35">
      <c r="A38" s="104"/>
      <c r="B38" s="81"/>
    </row>
    <row r="39" spans="1:2" x14ac:dyDescent="0.35">
      <c r="A39" s="104"/>
      <c r="B39" s="81"/>
    </row>
    <row r="40" spans="1:2" x14ac:dyDescent="0.35">
      <c r="A40" s="104"/>
      <c r="B40" s="81"/>
    </row>
    <row r="41" spans="1:2" x14ac:dyDescent="0.35">
      <c r="A41" s="104"/>
      <c r="B41" s="81"/>
    </row>
    <row r="42" spans="1:2" x14ac:dyDescent="0.35">
      <c r="A42" s="104"/>
      <c r="B42" s="81"/>
    </row>
    <row r="43" spans="1:2" x14ac:dyDescent="0.35">
      <c r="A43" s="104"/>
      <c r="B43" s="81"/>
    </row>
    <row r="44" spans="1:2" x14ac:dyDescent="0.35">
      <c r="A44" s="104"/>
      <c r="B44" s="81"/>
    </row>
    <row r="45" spans="1:2" x14ac:dyDescent="0.35">
      <c r="A45" s="104"/>
      <c r="B45" s="81"/>
    </row>
    <row r="46" spans="1:2" x14ac:dyDescent="0.35">
      <c r="A46" s="104"/>
      <c r="B46" s="81"/>
    </row>
    <row r="47" spans="1:2" x14ac:dyDescent="0.35">
      <c r="A47" s="104"/>
      <c r="B47" s="81"/>
    </row>
    <row r="48" spans="1:2" x14ac:dyDescent="0.35">
      <c r="A48" s="104"/>
      <c r="B48" s="81"/>
    </row>
    <row r="49" spans="1:2" x14ac:dyDescent="0.35">
      <c r="A49" s="104"/>
      <c r="B49" s="81"/>
    </row>
    <row r="50" spans="1:2" x14ac:dyDescent="0.35">
      <c r="A50" s="104"/>
      <c r="B50" s="81"/>
    </row>
    <row r="51" spans="1:2" x14ac:dyDescent="0.35">
      <c r="A51" s="104"/>
      <c r="B51" s="81"/>
    </row>
  </sheetData>
  <pageMargins left="0.7" right="0.7" top="0.75" bottom="0.75" header="0.511811023622047" footer="0.511811023622047"/>
  <pageSetup paperSize="9" scale="5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Технологическая зрелость</vt:lpstr>
      <vt:lpstr>Значимость</vt:lpstr>
      <vt:lpstr>Потребность в ресурсах</vt:lpstr>
      <vt:lpstr>Тех. зрелость итог </vt:lpstr>
      <vt:lpstr>'Тех. зрелость итог '!Область_печати</vt:lpstr>
      <vt:lpstr>'Технологическая зрелость'!Область_печати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</dc:creator>
  <dc:description/>
  <cp:lastModifiedBy>Елена Л</cp:lastModifiedBy>
  <cp:revision>52</cp:revision>
  <cp:lastPrinted>2023-11-07T07:51:06Z</cp:lastPrinted>
  <dcterms:created xsi:type="dcterms:W3CDTF">2023-01-19T16:32:18Z</dcterms:created>
  <dcterms:modified xsi:type="dcterms:W3CDTF">2024-04-12T06:23:41Z</dcterms:modified>
  <dc:language>ru-RU</dc:language>
</cp:coreProperties>
</file>